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KOPSAVILKUMS_2021.05." sheetId="1" r:id="rId1"/>
  </sheets>
  <definedNames/>
  <calcPr fullCalcOnLoad="1"/>
</workbook>
</file>

<file path=xl/sharedStrings.xml><?xml version="1.0" encoding="utf-8"?>
<sst xmlns="http://schemas.openxmlformats.org/spreadsheetml/2006/main" count="129" uniqueCount="126">
  <si>
    <t>I. Sproģe</t>
  </si>
  <si>
    <t>F20010000 AB</t>
  </si>
  <si>
    <t>Pamatkapitāla veidošana</t>
  </si>
  <si>
    <t>Preces un pakalpojumi</t>
  </si>
  <si>
    <t>II.2.</t>
  </si>
  <si>
    <t>06.000</t>
  </si>
  <si>
    <t>Teritoriju un mājokļu apsaimniekošana</t>
  </si>
  <si>
    <t>05.000</t>
  </si>
  <si>
    <t>Vides aizsardzība</t>
  </si>
  <si>
    <t>II.1.</t>
  </si>
  <si>
    <t>18.6.2.0.</t>
  </si>
  <si>
    <t>18.6.0.0.</t>
  </si>
  <si>
    <t>Pašvaldību saņemtie transferti no valsts budžeta</t>
  </si>
  <si>
    <t>18.0.0.0.</t>
  </si>
  <si>
    <t>F20010000 AS</t>
  </si>
  <si>
    <t>EUR</t>
  </si>
  <si>
    <t>Budžeta kategoriju kodi</t>
  </si>
  <si>
    <t>Rādītāju nosaukumi</t>
  </si>
  <si>
    <t>KOPSAVILKUMS</t>
  </si>
  <si>
    <t xml:space="preserve">IEŅĒMUMI - kopā </t>
  </si>
  <si>
    <t xml:space="preserve">IZDEVUMI - kopā </t>
  </si>
  <si>
    <t>Izdevumi atbilstoši ekonomiskajām kategorijām</t>
  </si>
  <si>
    <t>II.</t>
  </si>
  <si>
    <t>I.</t>
  </si>
  <si>
    <t>III.</t>
  </si>
  <si>
    <t>Finansēšana</t>
  </si>
  <si>
    <t>IV.</t>
  </si>
  <si>
    <t>Naudas līdzekļi un noguldījumi (bilances aktīvā)</t>
  </si>
  <si>
    <t>F20010000</t>
  </si>
  <si>
    <t>Pieprasījuma noguldījumu atlikums gada sākumā</t>
  </si>
  <si>
    <t>Pieprasījuma noguldījumu atlikums perioda beigās</t>
  </si>
  <si>
    <t>1. pielikums</t>
  </si>
  <si>
    <t xml:space="preserve">Nodokļu ieņēmumi </t>
  </si>
  <si>
    <t>1.0</t>
  </si>
  <si>
    <t>Ienākuma nodokļi</t>
  </si>
  <si>
    <t>1.0.0.0.</t>
  </si>
  <si>
    <t>Ieņēmumi no iedzīvotāju ienākuma nodokļa</t>
  </si>
  <si>
    <t>1.1.0.0.</t>
  </si>
  <si>
    <t>1.1.1.0.</t>
  </si>
  <si>
    <t>Iedzīvotāju ienākuma nodoklis</t>
  </si>
  <si>
    <t>Īpašuma nodokļi</t>
  </si>
  <si>
    <t>1.4</t>
  </si>
  <si>
    <t>4.0.0.0.</t>
  </si>
  <si>
    <t>Nekustamā īpašuma nodoklis</t>
  </si>
  <si>
    <t>4.1.0.0.</t>
  </si>
  <si>
    <t>Nenodokļu ieņēmumi</t>
  </si>
  <si>
    <t>Ieņēmumi no uzņēmējdarbības un īpašuma</t>
  </si>
  <si>
    <t>8.0.0.0.</t>
  </si>
  <si>
    <t>8.3.0.0.</t>
  </si>
  <si>
    <t>9.0.0.0.</t>
  </si>
  <si>
    <t xml:space="preserve">Valsts nodevas, kuras ieskaita pašvaldības budžetā </t>
  </si>
  <si>
    <t>9.4.0.0.</t>
  </si>
  <si>
    <t>Pašvaldību nodevas</t>
  </si>
  <si>
    <t>9.5.0.0.</t>
  </si>
  <si>
    <t>Naudas sodi un sankcijas</t>
  </si>
  <si>
    <t>10.0.0.0.</t>
  </si>
  <si>
    <t>Naudas sodi</t>
  </si>
  <si>
    <t>10.1.0.0.</t>
  </si>
  <si>
    <t>Pārējie nenodokļu ieņēmumi</t>
  </si>
  <si>
    <t>12.0.0.0.</t>
  </si>
  <si>
    <t>Ieņēmumi no valsts (pašvaldību) īpašuma iznomāšanas, pārdošanas un no nodokļu pamatparāda kapitalizācijas</t>
  </si>
  <si>
    <t>13.0.0.0.</t>
  </si>
  <si>
    <t>Ieņēmumi no ēku un būvju īpašuma pārdošanas</t>
  </si>
  <si>
    <t>13.1.0.0.</t>
  </si>
  <si>
    <t>2.0</t>
  </si>
  <si>
    <t>3.0</t>
  </si>
  <si>
    <t>Maksas pakalpojumi un citi pašu ieņēmumi</t>
  </si>
  <si>
    <t>Ieņēmumi no iestāžu sniegtajiem maksas pakalpojumiem</t>
  </si>
  <si>
    <t>21.3.0.0.</t>
  </si>
  <si>
    <t>Transferti</t>
  </si>
  <si>
    <t>5.0</t>
  </si>
  <si>
    <t>Valsts budžeta transferti</t>
  </si>
  <si>
    <t>Pašvaldību budžeta transferti</t>
  </si>
  <si>
    <t>19.0.0.0.</t>
  </si>
  <si>
    <t>Pašvaldību saņemtie transferti no citām pašvaldībām</t>
  </si>
  <si>
    <t>19.2.0.0.</t>
  </si>
  <si>
    <t>Vispārējie vadības dienesti</t>
  </si>
  <si>
    <t>01.000</t>
  </si>
  <si>
    <t>Sabiedriskā kārtība un drošība</t>
  </si>
  <si>
    <t>03.000</t>
  </si>
  <si>
    <t>Veselība</t>
  </si>
  <si>
    <t>Atpūta, kultūra, reliģija</t>
  </si>
  <si>
    <t>08.000</t>
  </si>
  <si>
    <t>Izglītība</t>
  </si>
  <si>
    <t>09.000</t>
  </si>
  <si>
    <t>Sociālā aizsardzība</t>
  </si>
  <si>
    <t>10.000</t>
  </si>
  <si>
    <t>Atlīdzība</t>
  </si>
  <si>
    <t>07.000</t>
  </si>
  <si>
    <t>Sociālie pabalsti</t>
  </si>
  <si>
    <t>Uzturēšanas izdevumu transferti, pašu resursu maksājumi, starptautiskā sadarbība</t>
  </si>
  <si>
    <t>Ieņēmumu pārsniegums (+) vai deficīts (-) (I-II)</t>
  </si>
  <si>
    <t>Aizņēmumi</t>
  </si>
  <si>
    <t>F40020000</t>
  </si>
  <si>
    <t>Saņemtie aizņēmumi</t>
  </si>
  <si>
    <t>Saņemto aizņēmumu atmaksa</t>
  </si>
  <si>
    <t>F40322220</t>
  </si>
  <si>
    <t>F40222210</t>
  </si>
  <si>
    <t>18.6.3.0.</t>
  </si>
  <si>
    <t xml:space="preserve">Pašvaldību saņemtie valsts budžeta tranferti </t>
  </si>
  <si>
    <t>Pašvaldību no valsts budžeta iestādēm saņemtie transferti ES politiku instrumentu un pārējās ārvalstu finanšu palīdzības līdzfinansētajiem projektiem (pasākumiem)</t>
  </si>
  <si>
    <t>Pašvaldību saņemtie transferti no valsts budžeta daļēji finansētām atvasinātām publiskām personām un no budžeta nefinansētām iestādēm</t>
  </si>
  <si>
    <t>No valsts budžeta daļēji finansēto atvasināto publisko personu un budžeta nefinansēto iestāžu transferti</t>
  </si>
  <si>
    <t>17.0.0.0.</t>
  </si>
  <si>
    <t>17.2.0.0.</t>
  </si>
  <si>
    <t>Pašvaldību budžetā saņemtā dotācija no pašvaldību finanšu izlīdzināšanas fonda</t>
  </si>
  <si>
    <t>18.6.4.0.</t>
  </si>
  <si>
    <t>Valsts (pašvaldību) nodevas un kancelejas nodevas</t>
  </si>
  <si>
    <t>1.9</t>
  </si>
  <si>
    <t>Dabas resursu nodoklis par dabas resusru ieguvi un vides piesārņošanu</t>
  </si>
  <si>
    <t>5.5.3.1.</t>
  </si>
  <si>
    <t>Dabas resursu nodoklis</t>
  </si>
  <si>
    <t>5.5.3.0.</t>
  </si>
  <si>
    <t>Nodokļi un maklsājumi par tiesībām lietot atsevišķas preces</t>
  </si>
  <si>
    <t>Pārējie 21.3.0.0. grupā naklasificētie iestāžu ieņēmumi par iestāžu sniegtajiem pakalpojumiem un citi pašu ieņēmumi</t>
  </si>
  <si>
    <t>21.4.0.0.</t>
  </si>
  <si>
    <t>Izdevumi atbilstoši funkcionālajām kategorijām</t>
  </si>
  <si>
    <t>Salas novada pašvaldības 2021. gada budžets</t>
  </si>
  <si>
    <t>Procentu izdevumi</t>
  </si>
  <si>
    <t>Ieņēmumi no dividendēm (ieņēmumi no valsts (pašvaldību) kapitāla izmantošanas)</t>
  </si>
  <si>
    <t xml:space="preserve">Apstiprināts 2021. gada budzēta plāns </t>
  </si>
  <si>
    <t>Grozījumi</t>
  </si>
  <si>
    <t xml:space="preserve">Apstiprināts 05.2021. </t>
  </si>
  <si>
    <t>2021. gada 27. maija saistošiejiem noteikumiem Nr. 2021/5</t>
  </si>
  <si>
    <t>Domes priekšsēdētāja  /personiskais paraksts/</t>
  </si>
  <si>
    <t>28.05.2021.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</si>
</sst>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0.000"/>
    <numFmt numFmtId="177" formatCode="0.0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  <numFmt numFmtId="182" formatCode="0.0%"/>
    <numFmt numFmtId="183" formatCode="0.000%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24" fillId="31" borderId="5" applyNumberFormat="0" applyFont="0" applyAlignment="0" applyProtection="0"/>
    <xf numFmtId="9" fontId="24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5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3"/>
    </xf>
    <xf numFmtId="2" fontId="3" fillId="0" borderId="10" xfId="0" applyNumberFormat="1" applyFont="1" applyBorder="1" applyAlignment="1">
      <alignment horizontal="left" vertical="center" indent="1"/>
    </xf>
    <xf numFmtId="3" fontId="2" fillId="0" borderId="10" xfId="0" applyNumberFormat="1" applyFont="1" applyBorder="1" applyAlignment="1">
      <alignment horizontal="right" vertical="center" indent="2"/>
    </xf>
    <xf numFmtId="2" fontId="2" fillId="0" borderId="10" xfId="0" applyNumberFormat="1" applyFont="1" applyBorder="1" applyAlignment="1">
      <alignment horizontal="left" vertical="center" indent="2"/>
    </xf>
    <xf numFmtId="3" fontId="3" fillId="0" borderId="10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indent="2"/>
    </xf>
    <xf numFmtId="2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 indent="2"/>
    </xf>
    <xf numFmtId="2" fontId="4" fillId="0" borderId="10" xfId="0" applyNumberFormat="1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4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top" indent="2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top" indent="1"/>
    </xf>
    <xf numFmtId="3" fontId="2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wrapText="1" indent="3"/>
    </xf>
    <xf numFmtId="49" fontId="2" fillId="0" borderId="10" xfId="0" applyNumberFormat="1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4"/>
    </xf>
    <xf numFmtId="0" fontId="2" fillId="0" borderId="10" xfId="0" applyFont="1" applyBorder="1" applyAlignment="1">
      <alignment horizontal="left" vertical="top" indent="3"/>
    </xf>
    <xf numFmtId="0" fontId="2" fillId="0" borderId="10" xfId="0" applyFont="1" applyBorder="1" applyAlignment="1">
      <alignment horizontal="left" vertical="top" wrapText="1" indent="4"/>
    </xf>
    <xf numFmtId="2" fontId="2" fillId="0" borderId="10" xfId="0" applyNumberFormat="1" applyFont="1" applyBorder="1" applyAlignment="1">
      <alignment horizontal="left" vertical="center" wrapText="1" indent="2"/>
    </xf>
    <xf numFmtId="3" fontId="2" fillId="0" borderId="10" xfId="0" applyNumberFormat="1" applyFont="1" applyBorder="1" applyAlignment="1">
      <alignment horizontal="right" vertical="top"/>
    </xf>
    <xf numFmtId="1" fontId="2" fillId="0" borderId="10" xfId="0" applyNumberFormat="1" applyFont="1" applyBorder="1" applyAlignment="1">
      <alignment horizontal="left" vertical="top" indent="2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3" fontId="2" fillId="33" borderId="10" xfId="0" applyNumberFormat="1" applyFont="1" applyFill="1" applyBorder="1" applyAlignment="1">
      <alignment horizontal="right" vertical="center"/>
    </xf>
    <xf numFmtId="182" fontId="2" fillId="0" borderId="0" xfId="54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5"/>
  <sheetViews>
    <sheetView tabSelected="1" zoomScale="70" zoomScaleNormal="70" zoomScalePageLayoutView="0" workbookViewId="0" topLeftCell="A46">
      <selection activeCell="D75" sqref="D75"/>
    </sheetView>
  </sheetViews>
  <sheetFormatPr defaultColWidth="9.140625" defaultRowHeight="12.75"/>
  <cols>
    <col min="1" max="1" width="3.28125" style="1" customWidth="1"/>
    <col min="2" max="2" width="71.7109375" style="1" customWidth="1"/>
    <col min="3" max="3" width="16.00390625" style="1" customWidth="1"/>
    <col min="4" max="4" width="17.28125" style="2" customWidth="1"/>
    <col min="5" max="5" width="15.421875" style="2" customWidth="1"/>
    <col min="6" max="6" width="16.421875" style="2" customWidth="1"/>
    <col min="7" max="16384" width="9.140625" style="1" customWidth="1"/>
  </cols>
  <sheetData>
    <row r="1" ht="4.5" customHeight="1"/>
    <row r="2" spans="2:6" ht="15.75">
      <c r="B2" s="44" t="s">
        <v>31</v>
      </c>
      <c r="C2" s="44"/>
      <c r="D2" s="44"/>
      <c r="E2" s="44"/>
      <c r="F2" s="44"/>
    </row>
    <row r="3" spans="2:6" ht="15.75">
      <c r="B3" s="44" t="s">
        <v>123</v>
      </c>
      <c r="C3" s="44"/>
      <c r="D3" s="44"/>
      <c r="E3" s="44"/>
      <c r="F3" s="44"/>
    </row>
    <row r="4" spans="2:6" ht="15.75">
      <c r="B4" s="45"/>
      <c r="C4" s="45"/>
      <c r="D4" s="45"/>
      <c r="E4" s="43"/>
      <c r="F4" s="43"/>
    </row>
    <row r="5" ht="6.75" customHeight="1"/>
    <row r="6" spans="2:6" ht="15.75">
      <c r="B6" s="51" t="s">
        <v>117</v>
      </c>
      <c r="C6" s="51"/>
      <c r="D6" s="51"/>
      <c r="E6" s="51"/>
      <c r="F6" s="51"/>
    </row>
    <row r="7" spans="2:6" ht="15.75">
      <c r="B7" s="51" t="s">
        <v>18</v>
      </c>
      <c r="C7" s="51"/>
      <c r="D7" s="51"/>
      <c r="E7" s="51"/>
      <c r="F7" s="51"/>
    </row>
    <row r="8" ht="9.75" customHeight="1"/>
    <row r="9" spans="2:6" ht="47.25">
      <c r="B9" s="49" t="s">
        <v>17</v>
      </c>
      <c r="C9" s="50" t="s">
        <v>16</v>
      </c>
      <c r="D9" s="17" t="s">
        <v>120</v>
      </c>
      <c r="E9" s="17" t="s">
        <v>121</v>
      </c>
      <c r="F9" s="17" t="s">
        <v>122</v>
      </c>
    </row>
    <row r="10" spans="2:6" ht="15.75">
      <c r="B10" s="49"/>
      <c r="C10" s="50"/>
      <c r="D10" s="16" t="s">
        <v>15</v>
      </c>
      <c r="E10" s="16" t="s">
        <v>15</v>
      </c>
      <c r="F10" s="16" t="s">
        <v>15</v>
      </c>
    </row>
    <row r="11" spans="2:6" ht="15.75">
      <c r="B11" s="14" t="s">
        <v>19</v>
      </c>
      <c r="C11" s="8" t="s">
        <v>23</v>
      </c>
      <c r="D11" s="7">
        <f>D12+D22+D33+D36</f>
        <v>4349348</v>
      </c>
      <c r="E11" s="7">
        <f>E12+E22+E33+E36</f>
        <v>94074</v>
      </c>
      <c r="F11" s="7">
        <f>F12+F22+F33+F36</f>
        <v>4443422</v>
      </c>
    </row>
    <row r="12" spans="2:6" ht="15.75">
      <c r="B12" s="4" t="s">
        <v>32</v>
      </c>
      <c r="C12" s="8" t="s">
        <v>33</v>
      </c>
      <c r="D12" s="7">
        <f>D13+D16+D19</f>
        <v>1818780</v>
      </c>
      <c r="E12" s="7">
        <f>E13+E16+E19</f>
        <v>0</v>
      </c>
      <c r="F12" s="7">
        <f>F13+F16+F19</f>
        <v>1818780</v>
      </c>
    </row>
    <row r="13" spans="2:6" ht="15.75">
      <c r="B13" s="5" t="s">
        <v>34</v>
      </c>
      <c r="C13" s="6" t="s">
        <v>35</v>
      </c>
      <c r="D13" s="23">
        <f aca="true" t="shared" si="0" ref="D13:F14">D14</f>
        <v>1618895</v>
      </c>
      <c r="E13" s="23">
        <f t="shared" si="0"/>
        <v>0</v>
      </c>
      <c r="F13" s="23">
        <f t="shared" si="0"/>
        <v>1618895</v>
      </c>
    </row>
    <row r="14" spans="2:6" ht="15.75">
      <c r="B14" s="9" t="s">
        <v>36</v>
      </c>
      <c r="C14" s="9" t="s">
        <v>37</v>
      </c>
      <c r="D14" s="23">
        <f t="shared" si="0"/>
        <v>1618895</v>
      </c>
      <c r="E14" s="23">
        <f t="shared" si="0"/>
        <v>0</v>
      </c>
      <c r="F14" s="23">
        <f t="shared" si="0"/>
        <v>1618895</v>
      </c>
    </row>
    <row r="15" spans="2:6" ht="15.75">
      <c r="B15" s="34" t="s">
        <v>39</v>
      </c>
      <c r="C15" s="22" t="s">
        <v>38</v>
      </c>
      <c r="D15" s="23">
        <v>1618895</v>
      </c>
      <c r="E15" s="23">
        <v>0</v>
      </c>
      <c r="F15" s="23">
        <f>D15+E15</f>
        <v>1618895</v>
      </c>
    </row>
    <row r="16" spans="2:6" s="15" customFormat="1" ht="15.75">
      <c r="B16" s="5" t="s">
        <v>40</v>
      </c>
      <c r="C16" s="33" t="s">
        <v>41</v>
      </c>
      <c r="D16" s="23">
        <f aca="true" t="shared" si="1" ref="D16:F17">D17</f>
        <v>199885</v>
      </c>
      <c r="E16" s="23">
        <f t="shared" si="1"/>
        <v>0</v>
      </c>
      <c r="F16" s="23">
        <f t="shared" si="1"/>
        <v>199885</v>
      </c>
    </row>
    <row r="17" spans="2:6" ht="15.75">
      <c r="B17" s="9" t="s">
        <v>40</v>
      </c>
      <c r="C17" s="5" t="s">
        <v>42</v>
      </c>
      <c r="D17" s="23">
        <f t="shared" si="1"/>
        <v>199885</v>
      </c>
      <c r="E17" s="23">
        <f t="shared" si="1"/>
        <v>0</v>
      </c>
      <c r="F17" s="23">
        <f t="shared" si="1"/>
        <v>199885</v>
      </c>
    </row>
    <row r="18" spans="2:6" ht="15.75">
      <c r="B18" s="22" t="s">
        <v>43</v>
      </c>
      <c r="C18" s="9" t="s">
        <v>44</v>
      </c>
      <c r="D18" s="23">
        <v>199885</v>
      </c>
      <c r="E18" s="23">
        <v>0</v>
      </c>
      <c r="F18" s="23">
        <f>D18+E18</f>
        <v>199885</v>
      </c>
    </row>
    <row r="19" spans="2:6" s="15" customFormat="1" ht="15.75" hidden="1">
      <c r="B19" s="5" t="s">
        <v>113</v>
      </c>
      <c r="C19" s="33" t="s">
        <v>108</v>
      </c>
      <c r="D19" s="23">
        <f aca="true" t="shared" si="2" ref="D19:F20">D20</f>
        <v>0</v>
      </c>
      <c r="E19" s="23">
        <f t="shared" si="2"/>
        <v>0</v>
      </c>
      <c r="F19" s="23">
        <f t="shared" si="2"/>
        <v>0</v>
      </c>
    </row>
    <row r="20" spans="2:6" ht="15.75" hidden="1">
      <c r="B20" s="9" t="s">
        <v>111</v>
      </c>
      <c r="C20" s="5" t="s">
        <v>112</v>
      </c>
      <c r="D20" s="23">
        <f t="shared" si="2"/>
        <v>0</v>
      </c>
      <c r="E20" s="23">
        <f t="shared" si="2"/>
        <v>0</v>
      </c>
      <c r="F20" s="23">
        <f t="shared" si="2"/>
        <v>0</v>
      </c>
    </row>
    <row r="21" spans="2:6" ht="15.75" hidden="1">
      <c r="B21" s="34" t="s">
        <v>109</v>
      </c>
      <c r="C21" s="35" t="s">
        <v>110</v>
      </c>
      <c r="D21" s="23">
        <v>0</v>
      </c>
      <c r="E21" s="23">
        <v>0</v>
      </c>
      <c r="F21" s="23">
        <v>0</v>
      </c>
    </row>
    <row r="22" spans="2:6" s="15" customFormat="1" ht="15.75">
      <c r="B22" s="4" t="s">
        <v>45</v>
      </c>
      <c r="C22" s="25" t="s">
        <v>64</v>
      </c>
      <c r="D22" s="7">
        <f>SUM(D23,D25,D28,D30,D31)</f>
        <v>50850</v>
      </c>
      <c r="E22" s="7">
        <f>SUM(E23,E25,E28,E30,E31)</f>
        <v>0</v>
      </c>
      <c r="F22" s="7">
        <f>SUM(F23,F25,F28,F30,F31)</f>
        <v>50850</v>
      </c>
    </row>
    <row r="23" spans="2:6" ht="15.75">
      <c r="B23" s="5" t="s">
        <v>46</v>
      </c>
      <c r="C23" s="6" t="s">
        <v>47</v>
      </c>
      <c r="D23" s="23">
        <f>D24</f>
        <v>11000</v>
      </c>
      <c r="E23" s="23">
        <f>E24</f>
        <v>0</v>
      </c>
      <c r="F23" s="23">
        <f>F24</f>
        <v>11000</v>
      </c>
    </row>
    <row r="24" spans="2:6" ht="31.5">
      <c r="B24" s="32" t="s">
        <v>119</v>
      </c>
      <c r="C24" s="27" t="s">
        <v>48</v>
      </c>
      <c r="D24" s="24">
        <v>11000</v>
      </c>
      <c r="E24" s="24">
        <v>0</v>
      </c>
      <c r="F24" s="24">
        <f>D24+E24</f>
        <v>11000</v>
      </c>
    </row>
    <row r="25" spans="2:6" ht="15.75">
      <c r="B25" s="5" t="s">
        <v>107</v>
      </c>
      <c r="C25" s="6" t="s">
        <v>49</v>
      </c>
      <c r="D25" s="23">
        <f>SUM(D26:D27)</f>
        <v>1400</v>
      </c>
      <c r="E25" s="23">
        <f>SUM(E26:E27)</f>
        <v>0</v>
      </c>
      <c r="F25" s="23">
        <f>SUM(F26:F27)</f>
        <v>1400</v>
      </c>
    </row>
    <row r="26" spans="2:6" ht="15.75">
      <c r="B26" s="26" t="s">
        <v>50</v>
      </c>
      <c r="C26" s="27" t="s">
        <v>51</v>
      </c>
      <c r="D26" s="23">
        <v>1200</v>
      </c>
      <c r="E26" s="23">
        <v>0</v>
      </c>
      <c r="F26" s="23">
        <f>D26+E26</f>
        <v>1200</v>
      </c>
    </row>
    <row r="27" spans="2:6" ht="15.75">
      <c r="B27" s="26" t="s">
        <v>52</v>
      </c>
      <c r="C27" s="27" t="s">
        <v>53</v>
      </c>
      <c r="D27" s="23">
        <v>200</v>
      </c>
      <c r="E27" s="23">
        <v>0</v>
      </c>
      <c r="F27" s="23">
        <f>D27+E27</f>
        <v>200</v>
      </c>
    </row>
    <row r="28" spans="2:6" ht="15.75">
      <c r="B28" s="5" t="s">
        <v>54</v>
      </c>
      <c r="C28" s="6" t="s">
        <v>55</v>
      </c>
      <c r="D28" s="23">
        <f>D29</f>
        <v>50</v>
      </c>
      <c r="E28" s="23">
        <f>E29</f>
        <v>0</v>
      </c>
      <c r="F28" s="23">
        <f>F29</f>
        <v>50</v>
      </c>
    </row>
    <row r="29" spans="2:6" ht="15.75">
      <c r="B29" s="26" t="s">
        <v>56</v>
      </c>
      <c r="C29" s="27" t="s">
        <v>57</v>
      </c>
      <c r="D29" s="23">
        <v>50</v>
      </c>
      <c r="E29" s="23">
        <v>0</v>
      </c>
      <c r="F29" s="23">
        <f>D29+E29</f>
        <v>50</v>
      </c>
    </row>
    <row r="30" spans="2:6" ht="15.75">
      <c r="B30" s="5" t="s">
        <v>58</v>
      </c>
      <c r="C30" s="6" t="s">
        <v>59</v>
      </c>
      <c r="D30" s="23">
        <v>400</v>
      </c>
      <c r="E30" s="23">
        <v>0</v>
      </c>
      <c r="F30" s="23">
        <f>D30+E30</f>
        <v>400</v>
      </c>
    </row>
    <row r="31" spans="2:6" ht="31.5">
      <c r="B31" s="28" t="s">
        <v>60</v>
      </c>
      <c r="C31" s="29" t="s">
        <v>61</v>
      </c>
      <c r="D31" s="24">
        <f>D32</f>
        <v>38000</v>
      </c>
      <c r="E31" s="24">
        <f>E32</f>
        <v>0</v>
      </c>
      <c r="F31" s="24">
        <f>F32</f>
        <v>38000</v>
      </c>
    </row>
    <row r="32" spans="2:6" ht="15.75">
      <c r="B32" s="26" t="s">
        <v>62</v>
      </c>
      <c r="C32" s="27" t="s">
        <v>63</v>
      </c>
      <c r="D32" s="23">
        <v>38000</v>
      </c>
      <c r="E32" s="23">
        <v>0</v>
      </c>
      <c r="F32" s="23">
        <f>D32+E32</f>
        <v>38000</v>
      </c>
    </row>
    <row r="33" spans="2:6" s="15" customFormat="1" ht="15.75">
      <c r="B33" s="4" t="s">
        <v>66</v>
      </c>
      <c r="C33" s="25" t="s">
        <v>65</v>
      </c>
      <c r="D33" s="7">
        <f>SUM(D34:D35)</f>
        <v>70000</v>
      </c>
      <c r="E33" s="7">
        <f>SUM(E34:E35)</f>
        <v>0</v>
      </c>
      <c r="F33" s="7">
        <f>SUM(F34:F35)</f>
        <v>70000</v>
      </c>
    </row>
    <row r="34" spans="2:6" ht="15.75">
      <c r="B34" s="5" t="s">
        <v>67</v>
      </c>
      <c r="C34" s="6" t="s">
        <v>68</v>
      </c>
      <c r="D34" s="23">
        <v>70000</v>
      </c>
      <c r="E34" s="23">
        <v>0</v>
      </c>
      <c r="F34" s="23">
        <f>D34+E34</f>
        <v>70000</v>
      </c>
    </row>
    <row r="35" spans="2:6" ht="31.5" hidden="1">
      <c r="B35" s="28" t="s">
        <v>114</v>
      </c>
      <c r="C35" s="6" t="s">
        <v>115</v>
      </c>
      <c r="D35" s="23">
        <v>0</v>
      </c>
      <c r="E35" s="23">
        <v>0</v>
      </c>
      <c r="F35" s="23">
        <v>0</v>
      </c>
    </row>
    <row r="36" spans="2:6" s="15" customFormat="1" ht="15.75">
      <c r="B36" s="4" t="s">
        <v>69</v>
      </c>
      <c r="C36" s="25" t="s">
        <v>70</v>
      </c>
      <c r="D36" s="7">
        <f>SUM(D37,D39,D44)</f>
        <v>2409718</v>
      </c>
      <c r="E36" s="7">
        <f>SUM(E37,E39,E44)</f>
        <v>94074</v>
      </c>
      <c r="F36" s="7">
        <f>SUM(F37,F39,F44)</f>
        <v>2503792</v>
      </c>
    </row>
    <row r="37" spans="2:6" ht="31.5">
      <c r="B37" s="28" t="s">
        <v>102</v>
      </c>
      <c r="C37" s="29" t="s">
        <v>103</v>
      </c>
      <c r="D37" s="24">
        <f>D38</f>
        <v>2541</v>
      </c>
      <c r="E37" s="24">
        <f>E38</f>
        <v>0</v>
      </c>
      <c r="F37" s="24">
        <f>F38</f>
        <v>2541</v>
      </c>
    </row>
    <row r="38" spans="2:6" ht="31.5">
      <c r="B38" s="26" t="s">
        <v>101</v>
      </c>
      <c r="C38" s="27" t="s">
        <v>104</v>
      </c>
      <c r="D38" s="24">
        <v>2541</v>
      </c>
      <c r="E38" s="24">
        <v>0</v>
      </c>
      <c r="F38" s="24">
        <f>D38+E38</f>
        <v>2541</v>
      </c>
    </row>
    <row r="39" spans="2:6" ht="15.75">
      <c r="B39" s="5" t="s">
        <v>71</v>
      </c>
      <c r="C39" s="6" t="s">
        <v>13</v>
      </c>
      <c r="D39" s="23">
        <f>D40</f>
        <v>2217177</v>
      </c>
      <c r="E39" s="23">
        <f>E40</f>
        <v>94074</v>
      </c>
      <c r="F39" s="23">
        <f>F40</f>
        <v>2311251</v>
      </c>
    </row>
    <row r="40" spans="2:6" ht="15.75">
      <c r="B40" s="26" t="s">
        <v>12</v>
      </c>
      <c r="C40" s="27" t="s">
        <v>11</v>
      </c>
      <c r="D40" s="23">
        <f>SUM(D41:D43)</f>
        <v>2217177</v>
      </c>
      <c r="E40" s="23">
        <f>SUM(E41:E43)</f>
        <v>94074</v>
      </c>
      <c r="F40" s="23">
        <f>SUM(F41:F43)</f>
        <v>2311251</v>
      </c>
    </row>
    <row r="41" spans="2:6" ht="15.75">
      <c r="B41" s="34" t="s">
        <v>99</v>
      </c>
      <c r="C41" s="35" t="s">
        <v>10</v>
      </c>
      <c r="D41" s="23">
        <v>746477</v>
      </c>
      <c r="E41" s="23">
        <v>36920</v>
      </c>
      <c r="F41" s="23">
        <f>D41+E41</f>
        <v>783397</v>
      </c>
    </row>
    <row r="42" spans="2:6" ht="47.25">
      <c r="B42" s="36" t="s">
        <v>100</v>
      </c>
      <c r="C42" s="35" t="s">
        <v>98</v>
      </c>
      <c r="D42" s="24">
        <v>507521</v>
      </c>
      <c r="E42" s="24">
        <v>57154</v>
      </c>
      <c r="F42" s="24">
        <f>D42+E42</f>
        <v>564675</v>
      </c>
    </row>
    <row r="43" spans="2:6" ht="31.5">
      <c r="B43" s="36" t="s">
        <v>105</v>
      </c>
      <c r="C43" s="35" t="s">
        <v>106</v>
      </c>
      <c r="D43" s="24">
        <v>963179</v>
      </c>
      <c r="E43" s="24">
        <v>0</v>
      </c>
      <c r="F43" s="24">
        <f>D43+E43</f>
        <v>963179</v>
      </c>
    </row>
    <row r="44" spans="2:6" ht="15.75">
      <c r="B44" s="5" t="s">
        <v>72</v>
      </c>
      <c r="C44" s="6" t="s">
        <v>73</v>
      </c>
      <c r="D44" s="23">
        <f>D45</f>
        <v>190000</v>
      </c>
      <c r="E44" s="23">
        <f>E45</f>
        <v>0</v>
      </c>
      <c r="F44" s="23">
        <f>F45</f>
        <v>190000</v>
      </c>
    </row>
    <row r="45" spans="2:6" ht="15.75">
      <c r="B45" s="26" t="s">
        <v>74</v>
      </c>
      <c r="C45" s="27" t="s">
        <v>75</v>
      </c>
      <c r="D45" s="23">
        <v>190000</v>
      </c>
      <c r="E45" s="23">
        <v>0</v>
      </c>
      <c r="F45" s="23">
        <f>D45+E45</f>
        <v>190000</v>
      </c>
    </row>
    <row r="46" spans="2:6" ht="15.75">
      <c r="B46" s="48"/>
      <c r="C46" s="48"/>
      <c r="D46" s="48"/>
      <c r="E46" s="43"/>
      <c r="F46" s="43"/>
    </row>
    <row r="47" spans="2:6" ht="15.75">
      <c r="B47" s="14" t="s">
        <v>20</v>
      </c>
      <c r="C47" s="8" t="s">
        <v>22</v>
      </c>
      <c r="D47" s="7">
        <f>D48</f>
        <v>5316362</v>
      </c>
      <c r="E47" s="7">
        <f>E48</f>
        <v>217774</v>
      </c>
      <c r="F47" s="7">
        <f>F48</f>
        <v>5534136</v>
      </c>
    </row>
    <row r="48" spans="2:6" ht="15.75">
      <c r="B48" s="10" t="s">
        <v>116</v>
      </c>
      <c r="C48" s="10" t="s">
        <v>9</v>
      </c>
      <c r="D48" s="13">
        <f>SUM(D49:D56)</f>
        <v>5316362</v>
      </c>
      <c r="E48" s="13">
        <f>SUM(E49:E56)</f>
        <v>217774</v>
      </c>
      <c r="F48" s="13">
        <f>SUM(F49:F56)</f>
        <v>5534136</v>
      </c>
    </row>
    <row r="49" spans="2:6" ht="15.75">
      <c r="B49" s="12" t="s">
        <v>76</v>
      </c>
      <c r="C49" s="12" t="s">
        <v>77</v>
      </c>
      <c r="D49" s="42">
        <v>604633</v>
      </c>
      <c r="E49" s="42">
        <f>-18539+1500</f>
        <v>-17039</v>
      </c>
      <c r="F49" s="42">
        <f aca="true" t="shared" si="3" ref="F49:F56">D49+E49</f>
        <v>587594</v>
      </c>
    </row>
    <row r="50" spans="2:6" ht="15.75">
      <c r="B50" s="12" t="s">
        <v>78</v>
      </c>
      <c r="C50" s="12" t="s">
        <v>79</v>
      </c>
      <c r="D50" s="42">
        <v>39249</v>
      </c>
      <c r="E50" s="42">
        <v>-4940</v>
      </c>
      <c r="F50" s="42">
        <f t="shared" si="3"/>
        <v>34309</v>
      </c>
    </row>
    <row r="51" spans="2:6" ht="15.75">
      <c r="B51" s="12" t="s">
        <v>8</v>
      </c>
      <c r="C51" s="12" t="s">
        <v>7</v>
      </c>
      <c r="D51" s="42">
        <v>373070</v>
      </c>
      <c r="E51" s="42">
        <v>639</v>
      </c>
      <c r="F51" s="42">
        <f t="shared" si="3"/>
        <v>373709</v>
      </c>
    </row>
    <row r="52" spans="2:6" ht="15.75">
      <c r="B52" s="12" t="s">
        <v>6</v>
      </c>
      <c r="C52" s="12" t="s">
        <v>5</v>
      </c>
      <c r="D52" s="42">
        <v>647700</v>
      </c>
      <c r="E52" s="42">
        <v>0</v>
      </c>
      <c r="F52" s="42">
        <f t="shared" si="3"/>
        <v>647700</v>
      </c>
    </row>
    <row r="53" spans="2:6" ht="15.75">
      <c r="B53" s="12" t="s">
        <v>80</v>
      </c>
      <c r="C53" s="12" t="s">
        <v>88</v>
      </c>
      <c r="D53" s="42">
        <v>18346</v>
      </c>
      <c r="E53" s="42">
        <v>0</v>
      </c>
      <c r="F53" s="42">
        <f t="shared" si="3"/>
        <v>18346</v>
      </c>
    </row>
    <row r="54" spans="2:6" ht="15.75">
      <c r="B54" s="12" t="s">
        <v>81</v>
      </c>
      <c r="C54" s="12" t="s">
        <v>82</v>
      </c>
      <c r="D54" s="42">
        <v>536623</v>
      </c>
      <c r="E54" s="42">
        <f>-18539-3708-3652</f>
        <v>-25899</v>
      </c>
      <c r="F54" s="42">
        <f t="shared" si="3"/>
        <v>510724</v>
      </c>
    </row>
    <row r="55" spans="2:6" ht="15.75">
      <c r="B55" s="12" t="s">
        <v>83</v>
      </c>
      <c r="C55" s="12" t="s">
        <v>84</v>
      </c>
      <c r="D55" s="42">
        <v>2053966</v>
      </c>
      <c r="E55" s="42">
        <f>16455+16265+11650</f>
        <v>44370</v>
      </c>
      <c r="F55" s="42">
        <f t="shared" si="3"/>
        <v>2098336</v>
      </c>
    </row>
    <row r="56" spans="2:6" ht="15.75">
      <c r="B56" s="12" t="s">
        <v>85</v>
      </c>
      <c r="C56" s="12" t="s">
        <v>86</v>
      </c>
      <c r="D56" s="42">
        <v>1042775</v>
      </c>
      <c r="E56" s="42">
        <f>-1324+202924+19043</f>
        <v>220643</v>
      </c>
      <c r="F56" s="42">
        <f t="shared" si="3"/>
        <v>1263418</v>
      </c>
    </row>
    <row r="57" spans="2:6" ht="15.75">
      <c r="B57" s="10" t="s">
        <v>21</v>
      </c>
      <c r="C57" s="10" t="s">
        <v>4</v>
      </c>
      <c r="D57" s="13">
        <f>SUM(D58:D63)</f>
        <v>5316362</v>
      </c>
      <c r="E57" s="13">
        <f>SUM(E58:E63)</f>
        <v>217774</v>
      </c>
      <c r="F57" s="13">
        <f>SUM(F58:F63)</f>
        <v>5534136</v>
      </c>
    </row>
    <row r="58" spans="2:6" ht="15.75">
      <c r="B58" s="12" t="s">
        <v>87</v>
      </c>
      <c r="C58" s="31">
        <v>1000</v>
      </c>
      <c r="D58" s="30">
        <v>2246353</v>
      </c>
      <c r="E58" s="30">
        <v>-8806</v>
      </c>
      <c r="F58" s="30">
        <f aca="true" t="shared" si="4" ref="F58:F63">D58+E58</f>
        <v>2237547</v>
      </c>
    </row>
    <row r="59" spans="2:6" ht="15.75">
      <c r="B59" s="12" t="s">
        <v>3</v>
      </c>
      <c r="C59" s="31">
        <v>2000</v>
      </c>
      <c r="D59" s="30">
        <v>1297097</v>
      </c>
      <c r="E59" s="30">
        <v>8950</v>
      </c>
      <c r="F59" s="30">
        <f t="shared" si="4"/>
        <v>1306047</v>
      </c>
    </row>
    <row r="60" spans="2:6" ht="15.75">
      <c r="B60" s="12" t="s">
        <v>118</v>
      </c>
      <c r="C60" s="31">
        <v>4000</v>
      </c>
      <c r="D60" s="30">
        <v>6582</v>
      </c>
      <c r="E60" s="30">
        <v>1280</v>
      </c>
      <c r="F60" s="30">
        <f t="shared" si="4"/>
        <v>7862</v>
      </c>
    </row>
    <row r="61" spans="2:6" ht="15.75">
      <c r="B61" s="12" t="s">
        <v>2</v>
      </c>
      <c r="C61" s="31">
        <v>5000</v>
      </c>
      <c r="D61" s="30">
        <v>1425195</v>
      </c>
      <c r="E61" s="30">
        <v>216350</v>
      </c>
      <c r="F61" s="30">
        <f t="shared" si="4"/>
        <v>1641545</v>
      </c>
    </row>
    <row r="62" spans="2:6" ht="15.75">
      <c r="B62" s="12" t="s">
        <v>89</v>
      </c>
      <c r="C62" s="39">
        <v>6000</v>
      </c>
      <c r="D62" s="30">
        <v>135970</v>
      </c>
      <c r="E62" s="30">
        <v>0</v>
      </c>
      <c r="F62" s="30">
        <f t="shared" si="4"/>
        <v>135970</v>
      </c>
    </row>
    <row r="63" spans="2:6" ht="31.5">
      <c r="B63" s="37" t="s">
        <v>90</v>
      </c>
      <c r="C63" s="39">
        <v>7000</v>
      </c>
      <c r="D63" s="38">
        <v>205165</v>
      </c>
      <c r="E63" s="38">
        <v>0</v>
      </c>
      <c r="F63" s="38">
        <f t="shared" si="4"/>
        <v>205165</v>
      </c>
    </row>
    <row r="64" spans="2:6" ht="15.75">
      <c r="B64" s="46"/>
      <c r="C64" s="46"/>
      <c r="D64" s="46"/>
      <c r="E64" s="43"/>
      <c r="F64" s="43"/>
    </row>
    <row r="65" spans="2:6" ht="15.75">
      <c r="B65" s="14" t="s">
        <v>91</v>
      </c>
      <c r="C65" s="8" t="s">
        <v>24</v>
      </c>
      <c r="D65" s="7">
        <f>D11-D57</f>
        <v>-967014</v>
      </c>
      <c r="E65" s="7">
        <f>E11-E57</f>
        <v>-123700</v>
      </c>
      <c r="F65" s="7">
        <f>F11-F57</f>
        <v>-1090714</v>
      </c>
    </row>
    <row r="66" spans="2:6" ht="15.75">
      <c r="B66" s="47"/>
      <c r="C66" s="47"/>
      <c r="D66" s="47"/>
      <c r="E66" s="43"/>
      <c r="F66" s="43"/>
    </row>
    <row r="67" spans="2:6" ht="15.75">
      <c r="B67" s="14" t="s">
        <v>25</v>
      </c>
      <c r="C67" s="8" t="s">
        <v>26</v>
      </c>
      <c r="D67" s="7">
        <f>D68+D71</f>
        <v>967014</v>
      </c>
      <c r="E67" s="7">
        <f>E68+E71</f>
        <v>123700</v>
      </c>
      <c r="F67" s="7">
        <f>F68+F71</f>
        <v>1090714</v>
      </c>
    </row>
    <row r="68" spans="2:6" ht="15.75">
      <c r="B68" s="10" t="s">
        <v>27</v>
      </c>
      <c r="C68" s="21" t="s">
        <v>28</v>
      </c>
      <c r="D68" s="13">
        <f>D69+D70</f>
        <v>556744</v>
      </c>
      <c r="E68" s="13">
        <f>E69+E70</f>
        <v>0</v>
      </c>
      <c r="F68" s="13">
        <f>F69+F70</f>
        <v>556744</v>
      </c>
    </row>
    <row r="69" spans="2:6" ht="15.75">
      <c r="B69" s="12" t="s">
        <v>29</v>
      </c>
      <c r="C69" s="3" t="s">
        <v>14</v>
      </c>
      <c r="D69" s="11">
        <v>556744</v>
      </c>
      <c r="E69" s="11">
        <v>0</v>
      </c>
      <c r="F69" s="11">
        <f>D69+E69</f>
        <v>556744</v>
      </c>
    </row>
    <row r="70" spans="2:6" ht="15.75">
      <c r="B70" s="12" t="s">
        <v>30</v>
      </c>
      <c r="C70" s="3" t="s">
        <v>1</v>
      </c>
      <c r="D70" s="11">
        <v>0</v>
      </c>
      <c r="E70" s="11">
        <v>0</v>
      </c>
      <c r="F70" s="11">
        <f>D70+E70</f>
        <v>0</v>
      </c>
    </row>
    <row r="71" spans="2:6" ht="15.75">
      <c r="B71" s="10" t="s">
        <v>92</v>
      </c>
      <c r="C71" s="21" t="s">
        <v>93</v>
      </c>
      <c r="D71" s="13">
        <f>D72+D73</f>
        <v>410270</v>
      </c>
      <c r="E71" s="13">
        <f>E72+E73</f>
        <v>123700</v>
      </c>
      <c r="F71" s="13">
        <f>F72+F73</f>
        <v>533970</v>
      </c>
    </row>
    <row r="72" spans="2:6" ht="15.75">
      <c r="B72" s="12" t="s">
        <v>94</v>
      </c>
      <c r="C72" s="3" t="s">
        <v>97</v>
      </c>
      <c r="D72" s="11">
        <v>800241</v>
      </c>
      <c r="E72" s="11">
        <v>215700</v>
      </c>
      <c r="F72" s="11">
        <f>D72+E72</f>
        <v>1015941</v>
      </c>
    </row>
    <row r="73" spans="2:6" ht="15.75">
      <c r="B73" s="12" t="s">
        <v>95</v>
      </c>
      <c r="C73" s="3" t="s">
        <v>96</v>
      </c>
      <c r="D73" s="11">
        <v>-389971</v>
      </c>
      <c r="E73" s="11">
        <v>-92000</v>
      </c>
      <c r="F73" s="11">
        <f>D73+E73</f>
        <v>-481971</v>
      </c>
    </row>
    <row r="74" spans="2:6" ht="15.75">
      <c r="B74" s="18"/>
      <c r="C74" s="19"/>
      <c r="D74" s="20"/>
      <c r="E74" s="20"/>
      <c r="F74" s="20"/>
    </row>
    <row r="75" spans="2:6" s="40" customFormat="1" ht="18.75">
      <c r="B75" s="40" t="s">
        <v>124</v>
      </c>
      <c r="C75" s="40" t="s">
        <v>0</v>
      </c>
      <c r="D75" s="41" t="s">
        <v>125</v>
      </c>
      <c r="E75" s="41"/>
      <c r="F75" s="41"/>
    </row>
  </sheetData>
  <sheetProtection/>
  <mergeCells count="10">
    <mergeCell ref="B3:F3"/>
    <mergeCell ref="B2:F2"/>
    <mergeCell ref="B4:D4"/>
    <mergeCell ref="B64:D64"/>
    <mergeCell ref="B66:D66"/>
    <mergeCell ref="B46:D46"/>
    <mergeCell ref="B9:B10"/>
    <mergeCell ref="C9:C10"/>
    <mergeCell ref="B7:F7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Valentīna</dc:creator>
  <cp:keywords/>
  <dc:description/>
  <cp:lastModifiedBy>Lietotājs</cp:lastModifiedBy>
  <cp:lastPrinted>2021-05-25T06:16:32Z</cp:lastPrinted>
  <dcterms:created xsi:type="dcterms:W3CDTF">2019-03-27T09:46:54Z</dcterms:created>
  <dcterms:modified xsi:type="dcterms:W3CDTF">2021-05-31T13:01:03Z</dcterms:modified>
  <cp:category/>
  <cp:version/>
  <cp:contentType/>
  <cp:contentStatus/>
</cp:coreProperties>
</file>