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filterPrivacy="1" codeName="ThisWorkbook" defaultThemeVersion="124226"/>
  <xr:revisionPtr revIDLastSave="0" documentId="8_{5F993B51-3E98-4D21-A090-91983B385CDC}" xr6:coauthVersionLast="47" xr6:coauthVersionMax="47" xr10:uidLastSave="{00000000-0000-0000-0000-000000000000}"/>
  <bookViews>
    <workbookView xWindow="-108" yWindow="-108" windowWidth="23256" windowHeight="12576" tabRatio="801" activeTab="2" xr2:uid="{00000000-000D-0000-FFFF-FFFF00000000}"/>
  </bookViews>
  <sheets>
    <sheet name="Koptame" sheetId="1" r:id="rId1"/>
    <sheet name="Kopsavilkums" sheetId="2" r:id="rId2"/>
    <sheet name="LT1" sheetId="3" r:id="rId3"/>
  </sheets>
  <definedNames>
    <definedName name="_xlnm._FilterDatabase" localSheetId="2" hidden="1">'LT1'!$A$6:$P$58</definedName>
    <definedName name="Darba_samaksas_likme">#REF!</definedName>
    <definedName name="Darba_samaksas_likme_10">#REF!</definedName>
    <definedName name="Darba_samaksas_likme_2">#REF!</definedName>
    <definedName name="Darba_samaksas_likme_3">#REF!</definedName>
    <definedName name="Darba_samaksas_likme_4">#REF!</definedName>
    <definedName name="Darba_samaksas_likme_5">#REF!</definedName>
    <definedName name="Darba_samaksas_likme_6">#REF!</definedName>
    <definedName name="Darba_samaksas_likme_7">#REF!</definedName>
    <definedName name="Darba_samaksas_likme_8">#REF!</definedName>
    <definedName name="Darba_samaksas_likme_9">#REF!</definedName>
    <definedName name="_xlnm.Print_Area" localSheetId="2">'LT1'!$A$1:$P$62</definedName>
    <definedName name="_xlnm.Print_Titles" localSheetId="2">'LT1'!$19:$19</definedName>
  </definedNames>
  <calcPr calcId="19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H22" i="3"/>
  <c r="M22" i="3"/>
  <c r="H23" i="3"/>
  <c r="M23" i="3"/>
  <c r="H24" i="3"/>
  <c r="M24" i="3"/>
  <c r="H25" i="3"/>
  <c r="M25" i="3"/>
  <c r="H26" i="3"/>
  <c r="M26" i="3"/>
  <c r="H27" i="3"/>
  <c r="M27" i="3"/>
  <c r="H28" i="3"/>
  <c r="M28" i="3"/>
  <c r="H29" i="3"/>
  <c r="M29" i="3"/>
  <c r="H31" i="3"/>
  <c r="M31" i="3"/>
  <c r="H32" i="3"/>
  <c r="M32" i="3"/>
  <c r="H33" i="3"/>
  <c r="M33" i="3"/>
  <c r="H34" i="3"/>
  <c r="M34" i="3"/>
  <c r="H35" i="3"/>
  <c r="M35" i="3"/>
  <c r="H36" i="3"/>
  <c r="M36" i="3"/>
  <c r="H37" i="3"/>
  <c r="M37" i="3"/>
  <c r="H38" i="3"/>
  <c r="M38" i="3"/>
  <c r="H40" i="3"/>
  <c r="M40" i="3"/>
  <c r="H41" i="3"/>
  <c r="M41" i="3"/>
  <c r="H42" i="3"/>
  <c r="M42" i="3"/>
  <c r="H43" i="3"/>
  <c r="M43" i="3"/>
  <c r="H44" i="3"/>
  <c r="M44" i="3"/>
  <c r="H45" i="3"/>
  <c r="M45" i="3"/>
  <c r="H46" i="3"/>
  <c r="M46" i="3"/>
  <c r="H47" i="3"/>
  <c r="M47" i="3"/>
  <c r="H49" i="3"/>
  <c r="M49" i="3"/>
  <c r="H50" i="3"/>
  <c r="M50" i="3"/>
  <c r="H51" i="3"/>
  <c r="M51" i="3"/>
  <c r="H52" i="3"/>
  <c r="M52" i="3"/>
  <c r="H53" i="3"/>
  <c r="M53" i="3"/>
  <c r="H54" i="3"/>
  <c r="M54" i="3"/>
  <c r="H55" i="3"/>
  <c r="M55" i="3"/>
  <c r="H56" i="3"/>
  <c r="M56" i="3"/>
  <c r="M57" i="3"/>
  <c r="M58" i="3"/>
  <c r="F18" i="2"/>
  <c r="N22" i="3"/>
  <c r="N23" i="3"/>
  <c r="N24" i="3"/>
  <c r="N25" i="3"/>
  <c r="N26" i="3"/>
  <c r="N27" i="3"/>
  <c r="N28" i="3"/>
  <c r="N29" i="3"/>
  <c r="N31" i="3"/>
  <c r="N32" i="3"/>
  <c r="N33" i="3"/>
  <c r="N34" i="3"/>
  <c r="N35" i="3"/>
  <c r="N36" i="3"/>
  <c r="N37" i="3"/>
  <c r="N38" i="3"/>
  <c r="N40" i="3"/>
  <c r="N41" i="3"/>
  <c r="N42" i="3"/>
  <c r="N43" i="3"/>
  <c r="N44" i="3"/>
  <c r="N45" i="3"/>
  <c r="N46" i="3"/>
  <c r="N47" i="3"/>
  <c r="N49" i="3"/>
  <c r="N50" i="3"/>
  <c r="N51" i="3"/>
  <c r="N52" i="3"/>
  <c r="N53" i="3"/>
  <c r="N54" i="3"/>
  <c r="N55" i="3"/>
  <c r="N56" i="3"/>
  <c r="N57" i="3"/>
  <c r="N58" i="3"/>
  <c r="G18" i="2"/>
  <c r="O22" i="3"/>
  <c r="O23" i="3"/>
  <c r="O24" i="3"/>
  <c r="O25" i="3"/>
  <c r="O26" i="3"/>
  <c r="O27" i="3"/>
  <c r="O28" i="3"/>
  <c r="O29" i="3"/>
  <c r="O31" i="3"/>
  <c r="O32" i="3"/>
  <c r="O33" i="3"/>
  <c r="O34" i="3"/>
  <c r="O35" i="3"/>
  <c r="O36" i="3"/>
  <c r="O37" i="3"/>
  <c r="O38" i="3"/>
  <c r="O40" i="3"/>
  <c r="O41" i="3"/>
  <c r="O42" i="3"/>
  <c r="O43" i="3"/>
  <c r="O44" i="3"/>
  <c r="O45" i="3"/>
  <c r="O46" i="3"/>
  <c r="O47" i="3"/>
  <c r="O49" i="3"/>
  <c r="O50" i="3"/>
  <c r="O51" i="3"/>
  <c r="O52" i="3"/>
  <c r="O53" i="3"/>
  <c r="O54" i="3"/>
  <c r="O55" i="3"/>
  <c r="O56" i="3"/>
  <c r="O57" i="3"/>
  <c r="O58" i="3"/>
  <c r="H18" i="2"/>
  <c r="E18" i="2"/>
  <c r="E19" i="2"/>
  <c r="E20" i="2"/>
  <c r="E22" i="2"/>
  <c r="E23" i="2"/>
  <c r="D10" i="1"/>
  <c r="D11" i="1"/>
  <c r="D12" i="1"/>
  <c r="D13" i="1"/>
  <c r="L22" i="3"/>
  <c r="P22" i="3"/>
  <c r="P23" i="3"/>
  <c r="P24" i="3"/>
  <c r="P25" i="3"/>
  <c r="P26" i="3"/>
  <c r="P27" i="3"/>
  <c r="P28" i="3"/>
  <c r="P29" i="3"/>
  <c r="P31" i="3"/>
  <c r="P32" i="3"/>
  <c r="P33" i="3"/>
  <c r="P34" i="3"/>
  <c r="P35" i="3"/>
  <c r="P36" i="3"/>
  <c r="P37" i="3"/>
  <c r="P38" i="3"/>
  <c r="P40" i="3"/>
  <c r="P41" i="3"/>
  <c r="P42" i="3"/>
  <c r="P43" i="3"/>
  <c r="P44" i="3"/>
  <c r="P45" i="3"/>
  <c r="P46" i="3"/>
  <c r="P47" i="3"/>
  <c r="P49" i="3"/>
  <c r="P50" i="3"/>
  <c r="P51" i="3"/>
  <c r="P52" i="3"/>
  <c r="P53" i="3"/>
  <c r="P54" i="3"/>
  <c r="P55" i="3"/>
  <c r="P56" i="3"/>
  <c r="P57" i="3"/>
  <c r="L23" i="3"/>
  <c r="L24" i="3"/>
  <c r="L25" i="3"/>
  <c r="L26" i="3"/>
  <c r="L27" i="3"/>
  <c r="L28" i="3"/>
  <c r="L29" i="3"/>
  <c r="L31" i="3"/>
  <c r="L32" i="3"/>
  <c r="L33" i="3"/>
  <c r="L34" i="3"/>
  <c r="L35" i="3"/>
  <c r="L36" i="3"/>
  <c r="L37" i="3"/>
  <c r="L38" i="3"/>
  <c r="L40" i="3"/>
  <c r="L41" i="3"/>
  <c r="L42" i="3"/>
  <c r="L43" i="3"/>
  <c r="L44" i="3"/>
  <c r="L45" i="3"/>
  <c r="L46" i="3"/>
  <c r="L47" i="3"/>
  <c r="L49" i="3"/>
  <c r="L50" i="3"/>
  <c r="L51" i="3"/>
  <c r="L52" i="3"/>
  <c r="L53" i="3"/>
  <c r="L54" i="3"/>
  <c r="L55" i="3"/>
  <c r="L56" i="3"/>
  <c r="L57" i="3"/>
  <c r="P58" i="3"/>
  <c r="L58" i="3"/>
  <c r="F19" i="2"/>
  <c r="G19" i="2"/>
  <c r="H19" i="2"/>
  <c r="I18" i="2"/>
  <c r="I19" i="2"/>
  <c r="E21" i="2"/>
  <c r="C13" i="2"/>
  <c r="C12" i="2"/>
  <c r="K56" i="3"/>
  <c r="K55" i="3"/>
  <c r="K54" i="3"/>
  <c r="K53" i="3"/>
  <c r="K52" i="3"/>
  <c r="K51" i="3"/>
  <c r="K50" i="3"/>
  <c r="K49" i="3"/>
  <c r="K47" i="3"/>
  <c r="K46" i="3"/>
  <c r="K45" i="3"/>
  <c r="K44" i="3"/>
  <c r="K43" i="3"/>
  <c r="K42" i="3"/>
  <c r="K41" i="3"/>
  <c r="K40" i="3"/>
  <c r="K38" i="3"/>
  <c r="K37" i="3"/>
  <c r="K36" i="3"/>
  <c r="K35" i="3"/>
  <c r="K34" i="3"/>
  <c r="K33" i="3"/>
  <c r="K32" i="3"/>
  <c r="K31" i="3"/>
  <c r="C9" i="2"/>
  <c r="K29" i="3"/>
  <c r="K28" i="3"/>
  <c r="K27" i="3"/>
  <c r="K26" i="3"/>
  <c r="K25" i="3"/>
  <c r="K24" i="3"/>
  <c r="K23" i="3"/>
  <c r="K22" i="3"/>
  <c r="O14" i="3"/>
  <c r="C10" i="1"/>
  <c r="C57" i="3"/>
  <c r="C18" i="2"/>
  <c r="C20" i="3"/>
  <c r="B18" i="2"/>
</calcChain>
</file>

<file path=xl/sharedStrings.xml><?xml version="1.0" encoding="utf-8"?>
<sst xmlns="http://schemas.openxmlformats.org/spreadsheetml/2006/main" count="162" uniqueCount="78">
  <si>
    <t>Būves nosaukums:</t>
  </si>
  <si>
    <t>Līguma Nr.:</t>
  </si>
  <si>
    <t>Būvuzņēmējs:</t>
  </si>
  <si>
    <t>Nr.p.k.</t>
  </si>
  <si>
    <t>Objekta nosaukums</t>
  </si>
  <si>
    <t>Objekta izmaksas, EUR</t>
  </si>
  <si>
    <t>Pievienotās vērtības nodoklis (21%):</t>
  </si>
  <si>
    <t>Pavisam būvniecības izmaksas:</t>
  </si>
  <si>
    <t>Sastādīja:</t>
  </si>
  <si>
    <t>(paraksts un tā atšifrējums, datums)</t>
  </si>
  <si>
    <t>Pārbaudīja:</t>
  </si>
  <si>
    <t>(darba veids vai konstruktīvā elementa nosaukums)</t>
  </si>
  <si>
    <t xml:space="preserve">Pasūtītājs: </t>
  </si>
  <si>
    <t>Par kopējo summu, euro</t>
  </si>
  <si>
    <t>Kopējā darbietilpība, c/st</t>
  </si>
  <si>
    <t>Kods, tāmes Nr.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</si>
  <si>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</si>
  <si>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</si>
  <si>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</si>
  <si>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</si>
  <si>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</si>
  <si>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Mehānismi (EUR)</t>
  </si>
  <si>
    <t>Kopā:</t>
  </si>
  <si>
    <t>t.sk. darba aizsardzība</t>
  </si>
  <si>
    <t>PAVISAM KOPĀ:</t>
  </si>
  <si>
    <t>Nr. p. k.</t>
  </si>
  <si>
    <t>Kods</t>
  </si>
  <si>
    <t>Darbu un materiālu nosaukums</t>
  </si>
  <si>
    <t>Mērvienība</t>
  </si>
  <si>
    <t>Daudzums</t>
  </si>
  <si>
    <t>Vienības cena</t>
  </si>
  <si>
    <t>Kopā uz visu apjomu</t>
  </si>
  <si>
    <t>Laika norma  (c/h)</t>
  </si>
  <si>
    <t>Darba samaksas likme  (EUR/h)</t>
  </si>
  <si>
    <t>Mehānismi  (EUR)</t>
  </si>
  <si>
    <t>KOPĀ  (EUR)</t>
  </si>
  <si>
    <t>Darbietilpība  (C/h)</t>
  </si>
  <si>
    <t>SUMMA  (EUR)</t>
  </si>
  <si>
    <t>Objekta nosaukums:</t>
  </si>
  <si>
    <t xml:space="preserve">KOPSAVILKUMA APRĒĶINI PA DARBU VAI KONSTRUKTĪVO ELEMENTU VEIDIEM </t>
  </si>
  <si>
    <t>Virsizdevumi:</t>
  </si>
  <si>
    <t>Peļņa:</t>
  </si>
  <si>
    <t>Objekta Nr.</t>
  </si>
  <si>
    <t>Būvizstrādājumi (EUR)</t>
  </si>
  <si>
    <t>Identifikācijas Nr.:</t>
  </si>
  <si>
    <t>Izpildītājs:</t>
  </si>
  <si>
    <r>
      <t>Objekta adrese</t>
    </r>
    <r>
      <rPr>
        <b/>
        <i/>
        <sz val="12"/>
        <rFont val="Arial Narrow"/>
        <family val="2"/>
        <charset val="186"/>
      </rPr>
      <t xml:space="preserve">: </t>
    </r>
  </si>
  <si>
    <r>
      <t xml:space="preserve">                                                     </t>
    </r>
    <r>
      <rPr>
        <b/>
        <sz val="12"/>
        <rFont val="Arial Narrow"/>
        <family val="2"/>
        <charset val="186"/>
      </rPr>
      <t xml:space="preserve"> Kopā:</t>
    </r>
  </si>
  <si>
    <r>
      <t>Tāmes tiešās izmaksas</t>
    </r>
    <r>
      <rPr>
        <i/>
        <sz val="12"/>
        <rFont val="Arial Narrow"/>
        <family val="2"/>
        <charset val="186"/>
      </rPr>
      <t xml:space="preserve"> euro</t>
    </r>
    <r>
      <rPr>
        <sz val="12"/>
        <rFont val="Arial Narrow"/>
        <family val="2"/>
        <charset val="186"/>
      </rPr>
      <t xml:space="preserve"> bez PVN</t>
    </r>
  </si>
  <si>
    <t>Informācijas stenda piegāde un uzstādīšana, t.sk. iebetonēšana</t>
  </si>
  <si>
    <t>monolītais polikarbonāts, 2mm, bronza</t>
  </si>
  <si>
    <t>korķis, 5 mm</t>
  </si>
  <si>
    <t>gab.</t>
  </si>
  <si>
    <t>betons C25/30</t>
  </si>
  <si>
    <t>stiprinājumi (enkurstieņi, uzgriežņi, paplāksnes u.c.)</t>
  </si>
  <si>
    <t>Atkritumu urna THS06 35L ar izņemamu tvertni</t>
  </si>
  <si>
    <t>kpl.</t>
  </si>
  <si>
    <t xml:space="preserve">Atkritumu urnu uzstādīšana </t>
  </si>
  <si>
    <t>Biržu kapsēta</t>
  </si>
  <si>
    <t>cenu aptauja</t>
  </si>
  <si>
    <t>Dzelznavas kapsēta</t>
  </si>
  <si>
    <t>Auzānu kapsēta</t>
  </si>
  <si>
    <t>Sēlpils kapsēta</t>
  </si>
  <si>
    <t>Soliņa ar atzveltni piegāde un uzstādīšana, rāmis tumši brūnā krāsā, platums - 1200 mm, t.sk. pamatne</t>
  </si>
  <si>
    <t>"Teritorijas labiekārtošana Biržu, Dzelznavas, Auzānu un Sēlpils kapsētās"</t>
  </si>
  <si>
    <t>Jēkabpils novada pašvaldība, Reģ.nr. 90000024205, Adrese: Brīvības iela 120, Jēkabpils, Jēkabpils novads, LV-5201</t>
  </si>
  <si>
    <t xml:space="preserve">Tāme sastādīta: </t>
  </si>
  <si>
    <t>Biržu, Dzelznavas, Auzānu un Sēlpils kapsētas, Jēkabpils novads</t>
  </si>
  <si>
    <t>Lokālā tāme Nr.1</t>
  </si>
  <si>
    <t>"Vispārceltnieciskie darbi"</t>
  </si>
  <si>
    <t xml:space="preserve">"Teritorijas labiekārtošana" </t>
  </si>
  <si>
    <t>Tāme sastādīta:</t>
  </si>
  <si>
    <t>Tiešās izmaksas kopā, t.sk. darba devēja sociālais nodoklis (23,59%):</t>
  </si>
  <si>
    <r>
      <t>m</t>
    </r>
    <r>
      <rPr>
        <i/>
        <vertAlign val="superscript"/>
        <sz val="12"/>
        <rFont val="Arial Narrow"/>
        <family val="2"/>
        <charset val="186"/>
      </rPr>
      <t>3</t>
    </r>
  </si>
  <si>
    <r>
      <t>m</t>
    </r>
    <r>
      <rPr>
        <i/>
        <vertAlign val="superscript"/>
        <sz val="12"/>
        <rFont val="Arial Narrow"/>
        <family val="2"/>
        <charset val="186"/>
      </rPr>
      <t>2</t>
    </r>
  </si>
  <si>
    <t>KOPTĀME</t>
  </si>
  <si>
    <t>Tāme sastādīta 2021.gada tirgus cenās</t>
  </si>
  <si>
    <t>_____/_____/______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</si>
</sst>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€-426]\ * #,##0.00_-;\-[$€-426]\ * #,##0.00_-;_-[$€-426]\ * &quot;-&quot;??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Helv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4"/>
      <name val="Arial Narrow"/>
      <family val="2"/>
      <charset val="186"/>
    </font>
    <font>
      <i/>
      <sz val="12"/>
      <name val="Arial Narrow"/>
      <family val="2"/>
      <charset val="186"/>
    </font>
    <font>
      <b/>
      <sz val="12"/>
      <name val="Arial Narrow"/>
      <family val="2"/>
      <charset val="186"/>
    </font>
    <font>
      <b/>
      <i/>
      <sz val="12"/>
      <name val="Arial Narrow"/>
      <family val="2"/>
      <charset val="186"/>
    </font>
    <font>
      <sz val="11"/>
      <name val="Arial Narrow"/>
      <family val="2"/>
      <charset val="186"/>
    </font>
    <font>
      <sz val="12"/>
      <color indexed="8"/>
      <name val="Arial Narrow"/>
      <family val="2"/>
      <charset val="186"/>
    </font>
    <font>
      <b/>
      <u/>
      <sz val="12"/>
      <name val="Arial Narrow"/>
      <family val="2"/>
      <charset val="186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186"/>
      <scheme val="minor"/>
    </font>
    <font>
      <sz val="12"/>
      <color theme="1"/>
      <name val="Arial Narrow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color indexed="8"/>
      <name val="Arial Narrow"/>
      <family val="2"/>
      <charset val="186"/>
    </font>
    <font>
      <sz val="12"/>
      <color rgb="FFFF0000"/>
      <name val="Arial Narrow"/>
      <family val="2"/>
      <charset val="186"/>
    </font>
    <font>
      <b/>
      <i/>
      <sz val="12"/>
      <color indexed="63"/>
      <name val="Arial Narrow"/>
      <family val="2"/>
      <charset val="186"/>
    </font>
    <font>
      <b/>
      <sz val="12"/>
      <color indexed="63"/>
      <name val="Arial Narrow"/>
      <family val="2"/>
      <charset val="186"/>
    </font>
    <font>
      <i/>
      <vertAlign val="superscript"/>
      <sz val="12"/>
      <name val="Arial Narrow"/>
      <family val="2"/>
      <charset val="186"/>
    </font>
    <font>
      <sz val="12"/>
      <color theme="0"/>
      <name val="Arial Narrow"/>
      <family val="2"/>
      <charset val="18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56" applyNumberFormat="0" applyFill="0" applyAlignment="0" applyProtection="0"/>
    <xf numFmtId="0" fontId="8" fillId="0" borderId="57" applyNumberFormat="0" applyFill="0" applyAlignment="0" applyProtection="0"/>
    <xf numFmtId="0" fontId="9" fillId="0" borderId="58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9" applyNumberFormat="0" applyAlignment="0" applyProtection="0"/>
    <xf numFmtId="0" fontId="14" fillId="6" borderId="60" applyNumberFormat="0" applyAlignment="0" applyProtection="0"/>
    <xf numFmtId="0" fontId="15" fillId="6" borderId="59" applyNumberFormat="0" applyAlignment="0" applyProtection="0"/>
    <xf numFmtId="0" fontId="16" fillId="0" borderId="61" applyNumberFormat="0" applyFill="0" applyAlignment="0" applyProtection="0"/>
    <xf numFmtId="0" fontId="17" fillId="7" borderId="6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4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33" borderId="0">
      <alignment vertical="center" wrapText="1"/>
    </xf>
    <xf numFmtId="0" fontId="3" fillId="33" borderId="0">
      <alignment vertical="center" wrapText="1"/>
    </xf>
    <xf numFmtId="0" fontId="1" fillId="8" borderId="63" applyNumberFormat="0" applyFont="0" applyAlignment="0" applyProtection="0"/>
    <xf numFmtId="0" fontId="23" fillId="0" borderId="0"/>
    <xf numFmtId="0" fontId="3" fillId="0" borderId="0"/>
    <xf numFmtId="0" fontId="3" fillId="0" borderId="0"/>
    <xf numFmtId="0" fontId="5" fillId="0" borderId="0"/>
    <xf numFmtId="9" fontId="33" fillId="0" borderId="0" applyFont="0" applyFill="0" applyBorder="0" applyAlignment="0" applyProtection="0"/>
  </cellStyleXfs>
  <cellXfs count="221">
    <xf numFmtId="0" fontId="0" fillId="0" borderId="0" xfId="0"/>
    <xf numFmtId="0" fontId="24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 vertical="center" wrapText="1"/>
    </xf>
    <xf numFmtId="4" fontId="24" fillId="0" borderId="53" xfId="0" applyNumberFormat="1" applyFont="1" applyFill="1" applyBorder="1" applyAlignment="1">
      <alignment horizontal="center" vertical="center"/>
    </xf>
    <xf numFmtId="4" fontId="24" fillId="0" borderId="20" xfId="0" applyNumberFormat="1" applyFont="1" applyFill="1" applyBorder="1" applyAlignment="1">
      <alignment horizontal="center" vertical="center" wrapText="1"/>
    </xf>
    <xf numFmtId="4" fontId="24" fillId="0" borderId="41" xfId="0" applyNumberFormat="1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4" fontId="24" fillId="0" borderId="17" xfId="0" applyNumberFormat="1" applyFont="1" applyFill="1" applyBorder="1" applyAlignment="1">
      <alignment horizontal="center" vertical="center" wrapText="1"/>
    </xf>
    <xf numFmtId="4" fontId="28" fillId="0" borderId="67" xfId="0" applyNumberFormat="1" applyFont="1" applyFill="1" applyBorder="1" applyAlignment="1">
      <alignment horizontal="center" vertical="top"/>
    </xf>
    <xf numFmtId="4" fontId="28" fillId="0" borderId="28" xfId="0" applyNumberFormat="1" applyFont="1" applyFill="1" applyBorder="1" applyAlignment="1">
      <alignment horizontal="center" vertical="center" wrapText="1"/>
    </xf>
    <xf numFmtId="4" fontId="28" fillId="0" borderId="20" xfId="0" applyNumberFormat="1" applyFont="1" applyFill="1" applyBorder="1" applyAlignment="1">
      <alignment horizontal="center" vertical="center" wrapText="1"/>
    </xf>
    <xf numFmtId="4" fontId="28" fillId="0" borderId="41" xfId="0" applyNumberFormat="1" applyFont="1" applyFill="1" applyBorder="1" applyAlignment="1">
      <alignment horizontal="center" vertical="center" wrapText="1"/>
    </xf>
    <xf numFmtId="4" fontId="24" fillId="0" borderId="46" xfId="0" applyNumberFormat="1" applyFont="1" applyFill="1" applyBorder="1" applyAlignment="1">
      <alignment vertical="top" wrapText="1"/>
    </xf>
    <xf numFmtId="4" fontId="24" fillId="0" borderId="0" xfId="0" applyNumberFormat="1" applyFont="1" applyFill="1" applyBorder="1" applyAlignment="1">
      <alignment horizontal="center" vertical="top"/>
    </xf>
    <xf numFmtId="4" fontId="24" fillId="0" borderId="78" xfId="0" applyNumberFormat="1" applyFont="1" applyFill="1" applyBorder="1" applyAlignment="1">
      <alignment vertical="top"/>
    </xf>
    <xf numFmtId="4" fontId="27" fillId="0" borderId="53" xfId="0" applyNumberFormat="1" applyFont="1" applyFill="1" applyBorder="1" applyAlignment="1">
      <alignment vertical="top" wrapText="1"/>
    </xf>
    <xf numFmtId="4" fontId="24" fillId="0" borderId="0" xfId="0" applyNumberFormat="1" applyFont="1" applyFill="1" applyBorder="1" applyAlignment="1">
      <alignment vertical="top"/>
    </xf>
    <xf numFmtId="4" fontId="24" fillId="0" borderId="53" xfId="0" applyNumberFormat="1" applyFont="1" applyFill="1" applyBorder="1" applyAlignment="1">
      <alignment vertical="top" wrapText="1"/>
    </xf>
    <xf numFmtId="4" fontId="28" fillId="0" borderId="36" xfId="0" applyNumberFormat="1" applyFont="1" applyFill="1" applyBorder="1" applyAlignment="1">
      <alignment vertical="top" wrapText="1"/>
    </xf>
    <xf numFmtId="0" fontId="24" fillId="0" borderId="10" xfId="0" applyFont="1" applyFill="1" applyBorder="1"/>
    <xf numFmtId="0" fontId="28" fillId="0" borderId="0" xfId="0" quotePrefix="1" applyFont="1" applyFill="1" applyAlignment="1">
      <alignment vertical="center" wrapText="1"/>
    </xf>
    <xf numFmtId="0" fontId="27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4" fillId="0" borderId="33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indent="1"/>
    </xf>
    <xf numFmtId="0" fontId="25" fillId="0" borderId="11" xfId="0" applyFont="1" applyFill="1" applyBorder="1" applyAlignment="1">
      <alignment vertical="top"/>
    </xf>
    <xf numFmtId="9" fontId="29" fillId="0" borderId="26" xfId="53" applyFont="1" applyFill="1" applyBorder="1" applyAlignment="1">
      <alignment horizontal="center" vertical="center"/>
    </xf>
    <xf numFmtId="9" fontId="27" fillId="0" borderId="13" xfId="53" applyFont="1" applyFill="1" applyBorder="1" applyAlignment="1">
      <alignment horizontal="center" vertical="center"/>
    </xf>
    <xf numFmtId="9" fontId="29" fillId="0" borderId="68" xfId="53" applyFont="1" applyFill="1" applyBorder="1" applyAlignment="1">
      <alignment horizontal="center" vertical="center"/>
    </xf>
    <xf numFmtId="9" fontId="28" fillId="0" borderId="30" xfId="53" applyFont="1" applyFill="1" applyBorder="1" applyAlignment="1">
      <alignment horizontal="right"/>
    </xf>
    <xf numFmtId="0" fontId="24" fillId="0" borderId="0" xfId="0" applyFont="1" applyFill="1" applyAlignment="1">
      <alignment horizontal="right" vertical="top"/>
    </xf>
    <xf numFmtId="0" fontId="25" fillId="0" borderId="0" xfId="0" applyFont="1" applyFill="1" applyAlignment="1">
      <alignment vertical="top"/>
    </xf>
    <xf numFmtId="0" fontId="27" fillId="0" borderId="0" xfId="0" applyFont="1" applyFill="1" applyAlignment="1">
      <alignment horizontal="left" vertical="top"/>
    </xf>
    <xf numFmtId="0" fontId="27" fillId="0" borderId="0" xfId="0" applyFont="1" applyFill="1" applyBorder="1" applyAlignment="1">
      <alignment horizontal="left" vertical="top"/>
    </xf>
    <xf numFmtId="0" fontId="24" fillId="0" borderId="0" xfId="0" applyFont="1" applyFill="1" applyAlignment="1">
      <alignment horizontal="left" vertical="top"/>
    </xf>
    <xf numFmtId="0" fontId="24" fillId="0" borderId="0" xfId="0" applyFont="1" applyFill="1" applyAlignment="1">
      <alignment horizontal="center" vertical="top"/>
    </xf>
    <xf numFmtId="0" fontId="24" fillId="0" borderId="1" xfId="0" applyFont="1" applyFill="1" applyBorder="1" applyAlignment="1">
      <alignment horizontal="center" vertical="top"/>
    </xf>
    <xf numFmtId="0" fontId="24" fillId="0" borderId="78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top"/>
    </xf>
    <xf numFmtId="0" fontId="24" fillId="0" borderId="12" xfId="0" applyFont="1" applyFill="1" applyBorder="1" applyAlignment="1">
      <alignment horizontal="center" vertical="top"/>
    </xf>
    <xf numFmtId="0" fontId="24" fillId="0" borderId="2" xfId="0" applyFont="1" applyFill="1" applyBorder="1" applyAlignment="1">
      <alignment horizontal="center" vertical="top"/>
    </xf>
    <xf numFmtId="0" fontId="24" fillId="0" borderId="21" xfId="0" applyFont="1" applyFill="1" applyBorder="1" applyAlignment="1">
      <alignment horizontal="center" vertical="top"/>
    </xf>
    <xf numFmtId="0" fontId="27" fillId="0" borderId="6" xfId="0" quotePrefix="1" applyFont="1" applyFill="1" applyBorder="1" applyAlignment="1">
      <alignment horizontal="center" vertical="top" wrapText="1"/>
    </xf>
    <xf numFmtId="4" fontId="24" fillId="0" borderId="13" xfId="0" applyNumberFormat="1" applyFont="1" applyFill="1" applyBorder="1" applyAlignment="1">
      <alignment horizontal="center" vertical="top"/>
    </xf>
    <xf numFmtId="0" fontId="24" fillId="0" borderId="3" xfId="0" applyFont="1" applyFill="1" applyBorder="1" applyAlignment="1">
      <alignment vertical="top"/>
    </xf>
    <xf numFmtId="0" fontId="24" fillId="0" borderId="79" xfId="0" applyFont="1" applyFill="1" applyBorder="1" applyAlignment="1">
      <alignment vertical="top"/>
    </xf>
    <xf numFmtId="0" fontId="24" fillId="0" borderId="7" xfId="0" applyFont="1" applyFill="1" applyBorder="1" applyAlignment="1">
      <alignment horizontal="right" vertical="top"/>
    </xf>
    <xf numFmtId="4" fontId="28" fillId="0" borderId="14" xfId="0" applyNumberFormat="1" applyFont="1" applyFill="1" applyBorder="1" applyAlignment="1">
      <alignment horizontal="center" vertical="top"/>
    </xf>
    <xf numFmtId="4" fontId="27" fillId="0" borderId="15" xfId="0" applyNumberFormat="1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24" fillId="0" borderId="9" xfId="0" applyFont="1" applyFill="1" applyBorder="1" applyAlignment="1">
      <alignment horizontal="left" vertical="top"/>
    </xf>
    <xf numFmtId="4" fontId="24" fillId="0" borderId="16" xfId="0" applyNumberFormat="1" applyFont="1" applyFill="1" applyBorder="1" applyAlignment="1">
      <alignment horizontal="center" vertical="top"/>
    </xf>
    <xf numFmtId="0" fontId="28" fillId="0" borderId="0" xfId="0" applyFont="1" applyFill="1" applyAlignment="1">
      <alignment horizontal="right" vertical="top" wrapText="1"/>
    </xf>
    <xf numFmtId="2" fontId="24" fillId="0" borderId="0" xfId="0" applyNumberFormat="1" applyFont="1" applyFill="1" applyAlignment="1">
      <alignment horizontal="center" vertical="top" wrapText="1"/>
    </xf>
    <xf numFmtId="0" fontId="30" fillId="0" borderId="10" xfId="0" applyFont="1" applyFill="1" applyBorder="1" applyAlignment="1">
      <alignment vertical="top"/>
    </xf>
    <xf numFmtId="0" fontId="30" fillId="0" borderId="0" xfId="0" applyFont="1" applyFill="1" applyAlignment="1">
      <alignment vertical="top"/>
    </xf>
    <xf numFmtId="0" fontId="25" fillId="0" borderId="11" xfId="0" applyFont="1" applyFill="1" applyBorder="1" applyAlignment="1">
      <alignment horizontal="center" vertical="top"/>
    </xf>
    <xf numFmtId="0" fontId="29" fillId="0" borderId="0" xfId="0" applyFont="1" applyFill="1" applyAlignment="1">
      <alignment horizontal="left" vertical="center"/>
    </xf>
    <xf numFmtId="0" fontId="24" fillId="0" borderId="0" xfId="0" applyFont="1" applyFill="1"/>
    <xf numFmtId="0" fontId="35" fillId="0" borderId="11" xfId="0" applyFont="1" applyFill="1" applyBorder="1" applyAlignment="1">
      <alignment horizontal="center" vertical="top"/>
    </xf>
    <xf numFmtId="0" fontId="35" fillId="0" borderId="0" xfId="0" applyFont="1" applyAlignment="1">
      <alignment vertical="top"/>
    </xf>
    <xf numFmtId="0" fontId="37" fillId="0" borderId="28" xfId="0" applyFont="1" applyFill="1" applyBorder="1" applyAlignment="1">
      <alignment horizontal="center" vertical="top"/>
    </xf>
    <xf numFmtId="0" fontId="37" fillId="0" borderId="29" xfId="0" applyFont="1" applyFill="1" applyBorder="1" applyAlignment="1">
      <alignment horizontal="center" vertical="top"/>
    </xf>
    <xf numFmtId="0" fontId="37" fillId="0" borderId="31" xfId="0" applyFont="1" applyFill="1" applyBorder="1" applyAlignment="1">
      <alignment horizontal="center" vertical="top"/>
    </xf>
    <xf numFmtId="0" fontId="37" fillId="0" borderId="42" xfId="0" applyFont="1" applyFill="1" applyBorder="1" applyAlignment="1">
      <alignment horizontal="center" vertical="top"/>
    </xf>
    <xf numFmtId="0" fontId="37" fillId="0" borderId="30" xfId="0" applyFont="1" applyFill="1" applyBorder="1" applyAlignment="1">
      <alignment horizontal="center" vertical="top"/>
    </xf>
    <xf numFmtId="49" fontId="28" fillId="35" borderId="24" xfId="0" applyNumberFormat="1" applyFont="1" applyFill="1" applyBorder="1" applyAlignment="1">
      <alignment horizontal="center" vertical="top"/>
    </xf>
    <xf numFmtId="0" fontId="37" fillId="35" borderId="25" xfId="0" applyFont="1" applyFill="1" applyBorder="1" applyAlignment="1">
      <alignment horizontal="center" vertical="top" wrapText="1"/>
    </xf>
    <xf numFmtId="0" fontId="28" fillId="35" borderId="40" xfId="3" applyFont="1" applyFill="1" applyBorder="1" applyAlignment="1">
      <alignment horizontal="center" vertical="top" wrapText="1"/>
    </xf>
    <xf numFmtId="0" fontId="37" fillId="35" borderId="24" xfId="0" applyFont="1" applyFill="1" applyBorder="1" applyAlignment="1">
      <alignment horizontal="center" vertical="top" wrapText="1"/>
    </xf>
    <xf numFmtId="0" fontId="37" fillId="35" borderId="26" xfId="0" applyFont="1" applyFill="1" applyBorder="1" applyAlignment="1">
      <alignment horizontal="center" vertical="top" wrapText="1"/>
    </xf>
    <xf numFmtId="4" fontId="24" fillId="35" borderId="39" xfId="0" applyNumberFormat="1" applyFont="1" applyFill="1" applyBorder="1" applyAlignment="1">
      <alignment vertical="top"/>
    </xf>
    <xf numFmtId="4" fontId="24" fillId="35" borderId="25" xfId="0" applyNumberFormat="1" applyFont="1" applyFill="1" applyBorder="1" applyAlignment="1">
      <alignment vertical="top"/>
    </xf>
    <xf numFmtId="4" fontId="24" fillId="35" borderId="26" xfId="0" applyNumberFormat="1" applyFont="1" applyFill="1" applyBorder="1" applyAlignment="1">
      <alignment vertical="top"/>
    </xf>
    <xf numFmtId="164" fontId="24" fillId="35" borderId="24" xfId="0" applyNumberFormat="1" applyFont="1" applyFill="1" applyBorder="1" applyAlignment="1">
      <alignment vertical="top"/>
    </xf>
    <xf numFmtId="164" fontId="24" fillId="35" borderId="25" xfId="0" applyNumberFormat="1" applyFont="1" applyFill="1" applyBorder="1" applyAlignment="1">
      <alignment vertical="top"/>
    </xf>
    <xf numFmtId="164" fontId="24" fillId="35" borderId="26" xfId="0" applyNumberFormat="1" applyFont="1" applyFill="1" applyBorder="1" applyAlignment="1">
      <alignment vertical="top"/>
    </xf>
    <xf numFmtId="49" fontId="28" fillId="34" borderId="37" xfId="0" applyNumberFormat="1" applyFont="1" applyFill="1" applyBorder="1" applyAlignment="1">
      <alignment horizontal="center" vertical="top"/>
    </xf>
    <xf numFmtId="0" fontId="37" fillId="34" borderId="17" xfId="0" applyFont="1" applyFill="1" applyBorder="1" applyAlignment="1">
      <alignment horizontal="center" vertical="top" wrapText="1"/>
    </xf>
    <xf numFmtId="0" fontId="28" fillId="34" borderId="22" xfId="3" applyFont="1" applyFill="1" applyBorder="1" applyAlignment="1">
      <alignment horizontal="center" vertical="top" wrapText="1"/>
    </xf>
    <xf numFmtId="0" fontId="37" fillId="34" borderId="37" xfId="0" applyFont="1" applyFill="1" applyBorder="1" applyAlignment="1">
      <alignment horizontal="center" vertical="top" wrapText="1"/>
    </xf>
    <xf numFmtId="0" fontId="37" fillId="34" borderId="41" xfId="0" applyFont="1" applyFill="1" applyBorder="1" applyAlignment="1">
      <alignment horizontal="center" vertical="top" wrapText="1"/>
    </xf>
    <xf numFmtId="4" fontId="24" fillId="34" borderId="20" xfId="0" applyNumberFormat="1" applyFont="1" applyFill="1" applyBorder="1" applyAlignment="1">
      <alignment vertical="top"/>
    </xf>
    <xf numFmtId="4" fontId="24" fillId="34" borderId="17" xfId="0" applyNumberFormat="1" applyFont="1" applyFill="1" applyBorder="1" applyAlignment="1">
      <alignment vertical="top"/>
    </xf>
    <xf numFmtId="4" fontId="24" fillId="34" borderId="41" xfId="0" applyNumberFormat="1" applyFont="1" applyFill="1" applyBorder="1" applyAlignment="1">
      <alignment vertical="top"/>
    </xf>
    <xf numFmtId="164" fontId="24" fillId="34" borderId="20" xfId="0" applyNumberFormat="1" applyFont="1" applyFill="1" applyBorder="1" applyAlignment="1">
      <alignment vertical="top"/>
    </xf>
    <xf numFmtId="164" fontId="24" fillId="34" borderId="17" xfId="0" applyNumberFormat="1" applyFont="1" applyFill="1" applyBorder="1" applyAlignment="1">
      <alignment vertical="top"/>
    </xf>
    <xf numFmtId="164" fontId="24" fillId="34" borderId="41" xfId="0" applyNumberFormat="1" applyFont="1" applyFill="1" applyBorder="1" applyAlignment="1">
      <alignment vertical="top"/>
    </xf>
    <xf numFmtId="0" fontId="24" fillId="0" borderId="2" xfId="0" applyNumberFormat="1" applyFont="1" applyFill="1" applyBorder="1" applyAlignment="1">
      <alignment horizontal="center" vertical="top"/>
    </xf>
    <xf numFmtId="0" fontId="35" fillId="0" borderId="6" xfId="0" applyFont="1" applyFill="1" applyBorder="1" applyAlignment="1">
      <alignment vertical="top"/>
    </xf>
    <xf numFmtId="0" fontId="24" fillId="0" borderId="19" xfId="0" applyFont="1" applyFill="1" applyBorder="1" applyAlignment="1">
      <alignment vertical="top" wrapText="1"/>
    </xf>
    <xf numFmtId="4" fontId="24" fillId="0" borderId="21" xfId="0" applyNumberFormat="1" applyFont="1" applyFill="1" applyBorder="1" applyAlignment="1">
      <alignment vertical="top"/>
    </xf>
    <xf numFmtId="4" fontId="24" fillId="0" borderId="6" xfId="0" applyNumberFormat="1" applyFont="1" applyFill="1" applyBorder="1" applyAlignment="1">
      <alignment vertical="top"/>
    </xf>
    <xf numFmtId="2" fontId="24" fillId="33" borderId="6" xfId="46" applyNumberFormat="1" applyFont="1" applyFill="1" applyBorder="1" applyAlignment="1">
      <alignment horizontal="right" vertical="top" wrapText="1"/>
    </xf>
    <xf numFmtId="4" fontId="24" fillId="0" borderId="13" xfId="0" applyNumberFormat="1" applyFont="1" applyFill="1" applyBorder="1" applyAlignment="1">
      <alignment horizontal="right" vertical="top"/>
    </xf>
    <xf numFmtId="164" fontId="24" fillId="0" borderId="21" xfId="0" applyNumberFormat="1" applyFont="1" applyFill="1" applyBorder="1" applyAlignment="1">
      <alignment horizontal="right" vertical="top"/>
    </xf>
    <xf numFmtId="164" fontId="24" fillId="0" borderId="6" xfId="0" applyNumberFormat="1" applyFont="1" applyFill="1" applyBorder="1" applyAlignment="1">
      <alignment horizontal="right" vertical="top"/>
    </xf>
    <xf numFmtId="164" fontId="24" fillId="0" borderId="13" xfId="0" applyNumberFormat="1" applyFont="1" applyFill="1" applyBorder="1" applyAlignment="1">
      <alignment horizontal="right" vertical="top"/>
    </xf>
    <xf numFmtId="0" fontId="27" fillId="0" borderId="19" xfId="0" applyFont="1" applyFill="1" applyBorder="1" applyAlignment="1">
      <alignment horizontal="right" vertical="top" wrapText="1"/>
    </xf>
    <xf numFmtId="0" fontId="27" fillId="0" borderId="2" xfId="0" applyFont="1" applyFill="1" applyBorder="1" applyAlignment="1">
      <alignment horizontal="center" vertical="top"/>
    </xf>
    <xf numFmtId="4" fontId="27" fillId="0" borderId="13" xfId="0" applyNumberFormat="1" applyFont="1" applyFill="1" applyBorder="1" applyAlignment="1">
      <alignment horizontal="center" vertical="top"/>
    </xf>
    <xf numFmtId="49" fontId="24" fillId="0" borderId="28" xfId="0" applyNumberFormat="1" applyFont="1" applyFill="1" applyBorder="1" applyAlignment="1">
      <alignment horizontal="center" vertical="top"/>
    </xf>
    <xf numFmtId="0" fontId="37" fillId="0" borderId="29" xfId="0" applyFont="1" applyFill="1" applyBorder="1" applyAlignment="1">
      <alignment horizontal="center" vertical="top" wrapText="1"/>
    </xf>
    <xf numFmtId="0" fontId="28" fillId="0" borderId="31" xfId="0" applyFont="1" applyFill="1" applyBorder="1" applyAlignment="1">
      <alignment horizontal="right" vertical="top" wrapText="1"/>
    </xf>
    <xf numFmtId="0" fontId="31" fillId="0" borderId="28" xfId="0" applyFont="1" applyFill="1" applyBorder="1" applyAlignment="1">
      <alignment vertical="top"/>
    </xf>
    <xf numFmtId="2" fontId="38" fillId="0" borderId="30" xfId="0" applyNumberFormat="1" applyFont="1" applyFill="1" applyBorder="1" applyAlignment="1">
      <alignment vertical="top"/>
    </xf>
    <xf numFmtId="4" fontId="24" fillId="0" borderId="42" xfId="0" applyNumberFormat="1" applyFont="1" applyFill="1" applyBorder="1" applyAlignment="1">
      <alignment vertical="top"/>
    </xf>
    <xf numFmtId="4" fontId="24" fillId="0" borderId="29" xfId="0" applyNumberFormat="1" applyFont="1" applyFill="1" applyBorder="1" applyAlignment="1">
      <alignment vertical="top"/>
    </xf>
    <xf numFmtId="4" fontId="24" fillId="0" borderId="30" xfId="0" applyNumberFormat="1" applyFont="1" applyFill="1" applyBorder="1" applyAlignment="1">
      <alignment vertical="top"/>
    </xf>
    <xf numFmtId="4" fontId="39" fillId="0" borderId="74" xfId="0" applyNumberFormat="1" applyFont="1" applyFill="1" applyBorder="1" applyAlignment="1">
      <alignment horizontal="center" vertical="top"/>
    </xf>
    <xf numFmtId="4" fontId="39" fillId="0" borderId="29" xfId="0" applyNumberFormat="1" applyFont="1" applyFill="1" applyBorder="1" applyAlignment="1">
      <alignment horizontal="center" vertical="top"/>
    </xf>
    <xf numFmtId="4" fontId="39" fillId="0" borderId="73" xfId="0" applyNumberFormat="1" applyFont="1" applyFill="1" applyBorder="1" applyAlignment="1">
      <alignment horizontal="center" vertical="top"/>
    </xf>
    <xf numFmtId="4" fontId="39" fillId="0" borderId="30" xfId="0" applyNumberFormat="1" applyFont="1" applyFill="1" applyBorder="1" applyAlignment="1">
      <alignment horizontal="center" vertical="top"/>
    </xf>
    <xf numFmtId="4" fontId="40" fillId="0" borderId="81" xfId="0" applyNumberFormat="1" applyFont="1" applyFill="1" applyBorder="1" applyAlignment="1">
      <alignment horizontal="center" vertical="top"/>
    </xf>
    <xf numFmtId="4" fontId="40" fillId="0" borderId="82" xfId="0" applyNumberFormat="1" applyFont="1" applyFill="1" applyBorder="1" applyAlignment="1">
      <alignment horizontal="center" vertical="top"/>
    </xf>
    <xf numFmtId="4" fontId="28" fillId="0" borderId="83" xfId="0" applyNumberFormat="1" applyFont="1" applyFill="1" applyBorder="1" applyAlignment="1">
      <alignment horizontal="center" vertical="top"/>
    </xf>
    <xf numFmtId="0" fontId="40" fillId="0" borderId="0" xfId="0" applyFont="1" applyFill="1" applyBorder="1" applyAlignment="1">
      <alignment horizontal="right" vertical="top"/>
    </xf>
    <xf numFmtId="4" fontId="40" fillId="0" borderId="0" xfId="0" applyNumberFormat="1" applyFont="1" applyFill="1" applyBorder="1" applyAlignment="1">
      <alignment horizontal="center" vertical="top"/>
    </xf>
    <xf numFmtId="4" fontId="28" fillId="0" borderId="0" xfId="0" applyNumberFormat="1" applyFont="1" applyFill="1" applyBorder="1" applyAlignment="1">
      <alignment horizontal="center" vertical="top"/>
    </xf>
    <xf numFmtId="0" fontId="24" fillId="0" borderId="0" xfId="0" applyFont="1" applyFill="1" applyAlignment="1">
      <alignment vertical="top"/>
    </xf>
    <xf numFmtId="0" fontId="24" fillId="0" borderId="10" xfId="0" applyFont="1" applyFill="1" applyBorder="1" applyAlignment="1">
      <alignment vertical="top"/>
    </xf>
    <xf numFmtId="0" fontId="37" fillId="0" borderId="0" xfId="0" applyFont="1" applyFill="1" applyAlignment="1">
      <alignment vertical="top"/>
    </xf>
    <xf numFmtId="0" fontId="24" fillId="0" borderId="11" xfId="0" applyFont="1" applyFill="1" applyBorder="1" applyAlignment="1">
      <alignment vertical="top"/>
    </xf>
    <xf numFmtId="0" fontId="32" fillId="0" borderId="0" xfId="0" applyFont="1" applyFill="1" applyAlignment="1">
      <alignment horizontal="center" vertical="top" wrapText="1"/>
    </xf>
    <xf numFmtId="0" fontId="28" fillId="0" borderId="0" xfId="0" applyFont="1" applyFill="1" applyAlignment="1">
      <alignment vertical="top"/>
    </xf>
    <xf numFmtId="0" fontId="35" fillId="0" borderId="0" xfId="0" applyFont="1" applyFill="1" applyAlignment="1">
      <alignment vertical="top"/>
    </xf>
    <xf numFmtId="0" fontId="37" fillId="0" borderId="0" xfId="0" applyFont="1" applyFill="1" applyBorder="1" applyAlignment="1">
      <alignment horizontal="center" vertical="top"/>
    </xf>
    <xf numFmtId="2" fontId="24" fillId="0" borderId="0" xfId="0" applyNumberFormat="1" applyFont="1" applyFill="1" applyAlignment="1">
      <alignment horizontal="right" vertical="top"/>
    </xf>
    <xf numFmtId="0" fontId="28" fillId="0" borderId="0" xfId="0" applyFont="1" applyFill="1" applyAlignment="1">
      <alignment horizontal="left" vertical="top" indent="1"/>
    </xf>
    <xf numFmtId="165" fontId="37" fillId="0" borderId="0" xfId="0" applyNumberFormat="1" applyFont="1" applyFill="1" applyBorder="1" applyAlignment="1">
      <alignment horizontal="center" vertical="top"/>
    </xf>
    <xf numFmtId="0" fontId="35" fillId="0" borderId="10" xfId="0" applyFont="1" applyBorder="1" applyAlignment="1">
      <alignment vertical="top"/>
    </xf>
    <xf numFmtId="0" fontId="35" fillId="0" borderId="0" xfId="0" applyFont="1" applyAlignment="1">
      <alignment horizontal="center" vertical="top"/>
    </xf>
    <xf numFmtId="1" fontId="37" fillId="0" borderId="30" xfId="0" applyNumberFormat="1" applyFont="1" applyFill="1" applyBorder="1" applyAlignment="1">
      <alignment horizontal="center" vertical="top"/>
    </xf>
    <xf numFmtId="4" fontId="27" fillId="0" borderId="10" xfId="0" applyNumberFormat="1" applyFont="1" applyFill="1" applyBorder="1" applyAlignment="1">
      <alignment horizontal="left" indent="1"/>
    </xf>
    <xf numFmtId="0" fontId="24" fillId="0" borderId="84" xfId="0" applyFont="1" applyFill="1" applyBorder="1" applyAlignment="1">
      <alignment horizontal="left" indent="1"/>
    </xf>
    <xf numFmtId="0" fontId="35" fillId="0" borderId="0" xfId="0" applyFont="1" applyFill="1"/>
    <xf numFmtId="0" fontId="42" fillId="0" borderId="0" xfId="0" applyFont="1" applyFill="1"/>
    <xf numFmtId="0" fontId="35" fillId="0" borderId="45" xfId="0" applyFont="1" applyFill="1" applyBorder="1"/>
    <xf numFmtId="0" fontId="24" fillId="0" borderId="0" xfId="0" applyFont="1" applyFill="1" applyAlignment="1"/>
    <xf numFmtId="0" fontId="30" fillId="0" borderId="0" xfId="0" applyFont="1" applyFill="1" applyAlignment="1">
      <alignment horizontal="right" vertical="top"/>
    </xf>
    <xf numFmtId="0" fontId="27" fillId="0" borderId="4" xfId="0" applyFont="1" applyFill="1" applyBorder="1" applyAlignment="1">
      <alignment horizontal="right" vertical="top"/>
    </xf>
    <xf numFmtId="0" fontId="27" fillId="0" borderId="80" xfId="0" applyFont="1" applyFill="1" applyBorder="1" applyAlignment="1">
      <alignment horizontal="right" vertical="top"/>
    </xf>
    <xf numFmtId="0" fontId="27" fillId="0" borderId="8" xfId="0" applyFont="1" applyFill="1" applyBorder="1" applyAlignment="1">
      <alignment horizontal="right" vertical="top"/>
    </xf>
    <xf numFmtId="0" fontId="26" fillId="0" borderId="1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 vertical="top" wrapText="1"/>
    </xf>
    <xf numFmtId="0" fontId="28" fillId="0" borderId="0" xfId="0" quotePrefix="1" applyFont="1" applyFill="1" applyAlignment="1">
      <alignment horizontal="left" vertical="top" wrapText="1" indent="1"/>
    </xf>
    <xf numFmtId="0" fontId="28" fillId="0" borderId="0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horizontal="left"/>
    </xf>
    <xf numFmtId="0" fontId="35" fillId="0" borderId="11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8" fillId="0" borderId="67" xfId="0" applyFont="1" applyFill="1" applyBorder="1" applyAlignment="1">
      <alignment horizontal="right"/>
    </xf>
    <xf numFmtId="0" fontId="28" fillId="0" borderId="72" xfId="0" applyFont="1" applyFill="1" applyBorder="1" applyAlignment="1">
      <alignment horizontal="right"/>
    </xf>
    <xf numFmtId="0" fontId="28" fillId="0" borderId="69" xfId="0" applyFont="1" applyFill="1" applyBorder="1" applyAlignment="1">
      <alignment horizontal="right"/>
    </xf>
    <xf numFmtId="0" fontId="28" fillId="0" borderId="43" xfId="0" applyFont="1" applyFill="1" applyBorder="1" applyAlignment="1">
      <alignment horizontal="right"/>
    </xf>
    <xf numFmtId="0" fontId="28" fillId="0" borderId="48" xfId="0" applyFont="1" applyFill="1" applyBorder="1" applyAlignment="1">
      <alignment horizontal="right"/>
    </xf>
    <xf numFmtId="0" fontId="28" fillId="0" borderId="51" xfId="0" applyFont="1" applyFill="1" applyBorder="1" applyAlignment="1">
      <alignment horizontal="right"/>
    </xf>
    <xf numFmtId="0" fontId="27" fillId="0" borderId="50" xfId="0" applyFont="1" applyFill="1" applyBorder="1" applyAlignment="1">
      <alignment horizontal="right"/>
    </xf>
    <xf numFmtId="0" fontId="27" fillId="0" borderId="18" xfId="0" applyFont="1" applyFill="1" applyBorder="1" applyAlignment="1">
      <alignment horizontal="right"/>
    </xf>
    <xf numFmtId="0" fontId="27" fillId="0" borderId="47" xfId="0" applyFont="1" applyFill="1" applyBorder="1" applyAlignment="1">
      <alignment horizontal="right"/>
    </xf>
    <xf numFmtId="0" fontId="28" fillId="0" borderId="50" xfId="0" applyFont="1" applyFill="1" applyBorder="1" applyAlignment="1">
      <alignment horizontal="right"/>
    </xf>
    <xf numFmtId="0" fontId="28" fillId="0" borderId="18" xfId="0" applyFont="1" applyFill="1" applyBorder="1" applyAlignment="1">
      <alignment horizontal="right"/>
    </xf>
    <xf numFmtId="0" fontId="28" fillId="0" borderId="71" xfId="0" applyFont="1" applyFill="1" applyBorder="1" applyAlignment="1">
      <alignment horizontal="right"/>
    </xf>
    <xf numFmtId="0" fontId="28" fillId="0" borderId="44" xfId="0" applyFont="1" applyFill="1" applyBorder="1" applyAlignment="1">
      <alignment horizontal="right"/>
    </xf>
    <xf numFmtId="0" fontId="28" fillId="0" borderId="34" xfId="0" applyFont="1" applyFill="1" applyBorder="1" applyAlignment="1">
      <alignment horizontal="right"/>
    </xf>
    <xf numFmtId="0" fontId="28" fillId="0" borderId="52" xfId="0" applyFont="1" applyFill="1" applyBorder="1" applyAlignment="1">
      <alignment horizontal="right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6" fillId="0" borderId="0" xfId="0" applyFont="1" applyFill="1" applyAlignment="1">
      <alignment horizontal="left" indent="1"/>
    </xf>
    <xf numFmtId="0" fontId="34" fillId="0" borderId="0" xfId="0" quotePrefix="1" applyFont="1" applyFill="1" applyAlignment="1">
      <alignment horizontal="left" vertical="center" indent="1"/>
    </xf>
    <xf numFmtId="0" fontId="36" fillId="0" borderId="0" xfId="0" applyFont="1" applyFill="1" applyAlignment="1">
      <alignment horizontal="left"/>
    </xf>
    <xf numFmtId="0" fontId="28" fillId="0" borderId="0" xfId="0" quotePrefix="1" applyFont="1" applyFill="1" applyAlignment="1">
      <alignment horizontal="left" vertical="center" wrapText="1" indent="1"/>
    </xf>
    <xf numFmtId="0" fontId="24" fillId="0" borderId="54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/>
    </xf>
    <xf numFmtId="0" fontId="24" fillId="0" borderId="48" xfId="0" applyFont="1" applyFill="1" applyBorder="1" applyAlignment="1">
      <alignment horizontal="center"/>
    </xf>
    <xf numFmtId="0" fontId="24" fillId="0" borderId="49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27" fillId="0" borderId="70" xfId="0" applyFont="1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top"/>
    </xf>
    <xf numFmtId="0" fontId="36" fillId="0" borderId="0" xfId="0" applyFont="1" applyFill="1" applyAlignment="1">
      <alignment horizontal="left" vertical="top" indent="1"/>
    </xf>
    <xf numFmtId="0" fontId="36" fillId="0" borderId="0" xfId="0" applyFont="1" applyFill="1" applyAlignment="1">
      <alignment horizontal="left" vertical="top"/>
    </xf>
    <xf numFmtId="0" fontId="24" fillId="0" borderId="0" xfId="0" applyFont="1" applyFill="1" applyAlignment="1">
      <alignment horizontal="left" vertical="top"/>
    </xf>
    <xf numFmtId="2" fontId="24" fillId="0" borderId="0" xfId="0" applyNumberFormat="1" applyFont="1" applyFill="1" applyAlignment="1">
      <alignment horizontal="right" vertical="top"/>
    </xf>
    <xf numFmtId="0" fontId="40" fillId="0" borderId="75" xfId="0" applyFont="1" applyFill="1" applyBorder="1" applyAlignment="1">
      <alignment horizontal="right" vertical="top"/>
    </xf>
    <xf numFmtId="0" fontId="40" fillId="0" borderId="76" xfId="0" applyFont="1" applyFill="1" applyBorder="1" applyAlignment="1">
      <alignment horizontal="right" vertical="top"/>
    </xf>
    <xf numFmtId="0" fontId="40" fillId="0" borderId="77" xfId="0" applyFont="1" applyFill="1" applyBorder="1" applyAlignment="1">
      <alignment horizontal="right" vertical="top"/>
    </xf>
    <xf numFmtId="0" fontId="35" fillId="0" borderId="11" xfId="0" applyFont="1" applyFill="1" applyBorder="1" applyAlignment="1">
      <alignment horizontal="center" vertical="top"/>
    </xf>
    <xf numFmtId="0" fontId="35" fillId="0" borderId="0" xfId="0" applyFont="1" applyFill="1" applyAlignment="1">
      <alignment horizontal="center" vertical="top"/>
    </xf>
    <xf numFmtId="0" fontId="34" fillId="0" borderId="0" xfId="0" quotePrefix="1" applyFont="1" applyFill="1" applyAlignment="1">
      <alignment horizontal="left" vertical="top" indent="1"/>
    </xf>
    <xf numFmtId="2" fontId="31" fillId="0" borderId="2" xfId="0" applyNumberFormat="1" applyFont="1" applyFill="1" applyBorder="1" applyAlignment="1">
      <alignment horizontal="center" vertical="center" textRotation="90" wrapText="1"/>
    </xf>
    <xf numFmtId="2" fontId="31" fillId="0" borderId="6" xfId="0" applyNumberFormat="1" applyFont="1" applyFill="1" applyBorder="1" applyAlignment="1">
      <alignment horizontal="center" vertical="center" textRotation="90" wrapText="1"/>
    </xf>
    <xf numFmtId="2" fontId="31" fillId="0" borderId="13" xfId="0" applyNumberFormat="1" applyFont="1" applyFill="1" applyBorder="1" applyAlignment="1">
      <alignment horizontal="center" vertical="center" textRotation="90" wrapText="1"/>
    </xf>
    <xf numFmtId="2" fontId="31" fillId="0" borderId="21" xfId="0" applyNumberFormat="1" applyFont="1" applyFill="1" applyBorder="1" applyAlignment="1">
      <alignment horizontal="center" vertical="center" textRotation="90" wrapText="1"/>
    </xf>
    <xf numFmtId="0" fontId="32" fillId="0" borderId="0" xfId="0" applyFont="1" applyFill="1" applyAlignment="1">
      <alignment horizontal="center" vertical="top" wrapText="1"/>
    </xf>
    <xf numFmtId="165" fontId="37" fillId="0" borderId="23" xfId="0" applyNumberFormat="1" applyFont="1" applyFill="1" applyBorder="1" applyAlignment="1">
      <alignment horizontal="center" vertical="top"/>
    </xf>
    <xf numFmtId="0" fontId="31" fillId="0" borderId="24" xfId="0" applyFont="1" applyFill="1" applyBorder="1" applyAlignment="1">
      <alignment horizontal="center" vertical="center" textRotation="90"/>
    </xf>
    <xf numFmtId="0" fontId="31" fillId="0" borderId="2" xfId="0" applyFont="1" applyFill="1" applyBorder="1" applyAlignment="1">
      <alignment horizontal="center" vertical="center" textRotation="90"/>
    </xf>
    <xf numFmtId="0" fontId="31" fillId="0" borderId="25" xfId="0" applyFont="1" applyFill="1" applyBorder="1" applyAlignment="1">
      <alignment horizontal="center" vertical="center" textRotation="90" wrapText="1"/>
    </xf>
    <xf numFmtId="0" fontId="31" fillId="0" borderId="6" xfId="0" applyFont="1" applyFill="1" applyBorder="1" applyAlignment="1">
      <alignment horizontal="center" vertical="center" textRotation="90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2" fontId="31" fillId="0" borderId="26" xfId="0" applyNumberFormat="1" applyFont="1" applyFill="1" applyBorder="1" applyAlignment="1">
      <alignment horizontal="center" vertical="center" textRotation="90"/>
    </xf>
    <xf numFmtId="2" fontId="31" fillId="0" borderId="13" xfId="0" applyNumberFormat="1" applyFont="1" applyFill="1" applyBorder="1" applyAlignment="1">
      <alignment horizontal="center" vertical="center" textRotation="90"/>
    </xf>
    <xf numFmtId="2" fontId="37" fillId="0" borderId="39" xfId="0" applyNumberFormat="1" applyFont="1" applyFill="1" applyBorder="1" applyAlignment="1">
      <alignment horizontal="center" vertical="center"/>
    </xf>
    <xf numFmtId="2" fontId="37" fillId="0" borderId="25" xfId="0" applyNumberFormat="1" applyFont="1" applyFill="1" applyBorder="1" applyAlignment="1">
      <alignment horizontal="center" vertical="center"/>
    </xf>
    <xf numFmtId="2" fontId="37" fillId="0" borderId="26" xfId="0" applyNumberFormat="1" applyFont="1" applyFill="1" applyBorder="1" applyAlignment="1">
      <alignment horizontal="center" vertical="center"/>
    </xf>
    <xf numFmtId="2" fontId="37" fillId="0" borderId="24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top"/>
    </xf>
  </cellXfs>
  <cellStyles count="54">
    <cellStyle name="20% no 1. izcēluma" xfId="23" builtinId="30" customBuiltin="1"/>
    <cellStyle name="20% no 2. izcēluma" xfId="27" builtinId="34" customBuiltin="1"/>
    <cellStyle name="20% no 3. izcēluma" xfId="31" builtinId="38" customBuiltin="1"/>
    <cellStyle name="20% no 4. izcēluma" xfId="35" builtinId="42" customBuiltin="1"/>
    <cellStyle name="20% no 5. izcēluma" xfId="39" builtinId="46" customBuiltin="1"/>
    <cellStyle name="20% no 6. izcēluma" xfId="43" builtinId="50" customBuiltin="1"/>
    <cellStyle name="40% no 1. izcēluma" xfId="24" builtinId="31" customBuiltin="1"/>
    <cellStyle name="40% no 2. izcēluma" xfId="28" builtinId="35" customBuiltin="1"/>
    <cellStyle name="40% no 3. izcēluma" xfId="32" builtinId="39" customBuiltin="1"/>
    <cellStyle name="40% no 4. izcēluma" xfId="36" builtinId="43" customBuiltin="1"/>
    <cellStyle name="40% no 5. izcēluma" xfId="40" builtinId="47" customBuiltin="1"/>
    <cellStyle name="40% no 6. izcēluma" xfId="44" builtinId="51" customBuiltin="1"/>
    <cellStyle name="60% no 1. izcēluma" xfId="25" builtinId="32" customBuiltin="1"/>
    <cellStyle name="60% no 2. izcēluma" xfId="29" builtinId="36" customBuiltin="1"/>
    <cellStyle name="60% no 3. izcēluma" xfId="33" builtinId="40" customBuiltin="1"/>
    <cellStyle name="60% no 4. izcēluma" xfId="37" builtinId="44" customBuiltin="1"/>
    <cellStyle name="60% no 5. izcēluma" xfId="41" builtinId="48" customBuiltin="1"/>
    <cellStyle name="60% no 6. izcēluma" xfId="45" builtinId="52" customBuiltin="1"/>
    <cellStyle name="Aprēķināšana" xfId="16" builtinId="22" customBuiltin="1"/>
    <cellStyle name="Brīdinājuma teksts" xfId="19" builtinId="11" customBuiltin="1"/>
    <cellStyle name="Excel Built-in Normal" xfId="50" xr:uid="{00000000-0005-0000-0000-00001B000000}"/>
    <cellStyle name="Excel Built-in Normal 1" xfId="49" xr:uid="{00000000-0005-0000-0000-00001C000000}"/>
    <cellStyle name="Ievade" xfId="14" builtinId="20" customBuiltin="1"/>
    <cellStyle name="Izcēlums (1. veids)" xfId="22" builtinId="29" customBuiltin="1"/>
    <cellStyle name="Izcēlums (2. veids)" xfId="26" builtinId="33" customBuiltin="1"/>
    <cellStyle name="Izcēlums (3. veids)" xfId="30" builtinId="37" customBuiltin="1"/>
    <cellStyle name="Izcēlums (4. veids)" xfId="34" builtinId="41" customBuiltin="1"/>
    <cellStyle name="Izcēlums (5. veids)" xfId="38" builtinId="45" customBuiltin="1"/>
    <cellStyle name="Izcēlums (6. veids)" xfId="42" builtinId="49" customBuiltin="1"/>
    <cellStyle name="Izvade" xfId="15" builtinId="21" customBuiltin="1"/>
    <cellStyle name="Kopsumma" xfId="21" builtinId="25" customBuiltin="1"/>
    <cellStyle name="Labs" xfId="11" builtinId="26" customBuiltin="1"/>
    <cellStyle name="Neitrāls" xfId="13" builtinId="28" customBuiltin="1"/>
    <cellStyle name="Normal 2" xfId="1" xr:uid="{00000000-0005-0000-0000-000027000000}"/>
    <cellStyle name="Normal 3" xfId="46" xr:uid="{00000000-0005-0000-0000-000028000000}"/>
    <cellStyle name="Normal 4" xfId="47" xr:uid="{00000000-0005-0000-0000-000029000000}"/>
    <cellStyle name="Normal_Tāme" xfId="3" xr:uid="{00000000-0005-0000-0000-00002B000000}"/>
    <cellStyle name="Nosaukums" xfId="6" builtinId="15" customBuiltin="1"/>
    <cellStyle name="Note 2" xfId="48" xr:uid="{00000000-0005-0000-0000-00002C000000}"/>
    <cellStyle name="Parastais 2_AV_specifikacija" xfId="2" xr:uid="{00000000-0005-0000-0000-00002E000000}"/>
    <cellStyle name="Parastais 3" xfId="5" xr:uid="{00000000-0005-0000-0000-00002F000000}"/>
    <cellStyle name="Parastais_Lapa1" xfId="52" xr:uid="{00000000-0005-0000-0000-000030000000}"/>
    <cellStyle name="Parasts" xfId="0" builtinId="0"/>
    <cellStyle name="Parasts 2" xfId="51" xr:uid="{00000000-0005-0000-0000-000031000000}"/>
    <cellStyle name="Paskaidrojošs teksts" xfId="20" builtinId="53" customBuiltin="1"/>
    <cellStyle name="Pārbaudes šūna" xfId="18" builtinId="23" customBuiltin="1"/>
    <cellStyle name="Procenti" xfId="53" builtinId="5"/>
    <cellStyle name="Saistīta šūna" xfId="17" builtinId="24" customBuiltin="1"/>
    <cellStyle name="Slikts" xfId="12" builtinId="27" customBuiltin="1"/>
    <cellStyle name="Style 1" xfId="4" xr:uid="{00000000-0005-0000-0000-000032000000}"/>
    <cellStyle name="Virsraksts 1" xfId="7" builtinId="16" customBuiltin="1"/>
    <cellStyle name="Virsraksts 2" xfId="8" builtinId="17" customBuiltin="1"/>
    <cellStyle name="Virsraksts 3" xfId="9" builtinId="18" customBuiltin="1"/>
    <cellStyle name="Virsraksts 4" xfId="10" builtinId="1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2:D22"/>
  <sheetViews>
    <sheetView zoomScale="85" zoomScaleNormal="85" workbookViewId="0">
      <selection activeCell="H10" sqref="H10"/>
    </sheetView>
  </sheetViews>
  <sheetFormatPr defaultColWidth="9.109375" defaultRowHeight="13.8" outlineLevelRow="1"/>
  <cols>
    <col min="1" max="1" width="18" style="35" customWidth="1"/>
    <col min="2" max="2" width="11.33203125" style="35" customWidth="1"/>
    <col min="3" max="3" width="60.6640625" style="35" customWidth="1"/>
    <col min="4" max="4" width="30.6640625" style="35" customWidth="1"/>
    <col min="5" max="5" width="2.6640625" style="35" customWidth="1"/>
    <col min="6" max="16384" width="9.109375" style="35"/>
  </cols>
  <sheetData>
    <row r="2" spans="1:4" ht="15.6">
      <c r="A2" s="34"/>
      <c r="B2" s="34"/>
      <c r="C2" s="34"/>
      <c r="D2" s="34"/>
    </row>
    <row r="3" spans="1:4" ht="18">
      <c r="A3" s="147" t="s">
        <v>75</v>
      </c>
      <c r="B3" s="147"/>
      <c r="C3" s="147"/>
      <c r="D3" s="147"/>
    </row>
    <row r="4" spans="1:4" ht="15.6">
      <c r="A4" s="148"/>
      <c r="B4" s="148"/>
      <c r="C4" s="148"/>
      <c r="D4" s="148"/>
    </row>
    <row r="5" spans="1:4" ht="15.6">
      <c r="A5" s="36" t="s">
        <v>0</v>
      </c>
      <c r="B5" s="149" t="s">
        <v>64</v>
      </c>
      <c r="C5" s="149"/>
      <c r="D5" s="149"/>
    </row>
    <row r="6" spans="1:4" ht="15.6">
      <c r="A6" s="36" t="s">
        <v>46</v>
      </c>
      <c r="B6" s="149" t="s">
        <v>67</v>
      </c>
      <c r="C6" s="149"/>
      <c r="D6" s="149"/>
    </row>
    <row r="7" spans="1:4" ht="15.6">
      <c r="A7" s="37" t="s">
        <v>2</v>
      </c>
      <c r="B7" s="150"/>
      <c r="C7" s="150"/>
      <c r="D7" s="150"/>
    </row>
    <row r="8" spans="1:4" ht="16.2" thickBot="1">
      <c r="A8" s="38"/>
      <c r="B8" s="38"/>
      <c r="C8" s="39"/>
      <c r="D8" s="34"/>
    </row>
    <row r="9" spans="1:4" ht="15.6">
      <c r="A9" s="40" t="s">
        <v>3</v>
      </c>
      <c r="B9" s="41" t="s">
        <v>42</v>
      </c>
      <c r="C9" s="42" t="s">
        <v>4</v>
      </c>
      <c r="D9" s="43" t="s">
        <v>5</v>
      </c>
    </row>
    <row r="10" spans="1:4" ht="31.2">
      <c r="A10" s="44">
        <v>1</v>
      </c>
      <c r="B10" s="45">
        <v>1</v>
      </c>
      <c r="C10" s="46" t="str">
        <f>B5</f>
        <v>"Teritorijas labiekārtošana Biržu, Dzelznavas, Auzānu un Sēlpils kapsētās"</v>
      </c>
      <c r="D10" s="47">
        <f>Kopsavilkums!E23</f>
        <v>0</v>
      </c>
    </row>
    <row r="11" spans="1:4" ht="15.6">
      <c r="A11" s="48"/>
      <c r="B11" s="49"/>
      <c r="C11" s="50" t="s">
        <v>47</v>
      </c>
      <c r="D11" s="51">
        <f>ROUND(SUM(D10:D10),2)</f>
        <v>0</v>
      </c>
    </row>
    <row r="12" spans="1:4" ht="16.2" thickBot="1">
      <c r="A12" s="144" t="s">
        <v>6</v>
      </c>
      <c r="B12" s="145"/>
      <c r="C12" s="146"/>
      <c r="D12" s="52">
        <f>ROUND(($D$11)*IF($A$12="Pievienotās vērtības nodoklis (21%):",0.21,0),2)</f>
        <v>0</v>
      </c>
    </row>
    <row r="13" spans="1:4" ht="16.2" thickBot="1">
      <c r="A13" s="53"/>
      <c r="B13" s="53"/>
      <c r="C13" s="54" t="s">
        <v>7</v>
      </c>
      <c r="D13" s="55">
        <f>ROUND(D11+D12,2)</f>
        <v>0</v>
      </c>
    </row>
    <row r="14" spans="1:4" ht="15.6">
      <c r="A14" s="56"/>
      <c r="B14" s="56"/>
      <c r="C14" s="56"/>
      <c r="D14" s="57"/>
    </row>
    <row r="15" spans="1:4" ht="15.75" customHeight="1" outlineLevel="1">
      <c r="A15" s="143" t="s">
        <v>8</v>
      </c>
      <c r="B15" s="143"/>
      <c r="C15" s="58"/>
      <c r="D15" s="58"/>
    </row>
    <row r="16" spans="1:4" outlineLevel="1">
      <c r="A16" s="59"/>
      <c r="B16" s="59"/>
      <c r="C16" s="60" t="s">
        <v>9</v>
      </c>
      <c r="D16" s="29"/>
    </row>
    <row r="17" spans="1:4" outlineLevel="1">
      <c r="A17" s="59"/>
      <c r="B17" s="59"/>
      <c r="C17" s="59"/>
      <c r="D17" s="59"/>
    </row>
    <row r="18" spans="1:4" outlineLevel="1">
      <c r="A18" s="143" t="s">
        <v>10</v>
      </c>
      <c r="B18" s="143"/>
      <c r="C18" s="59"/>
      <c r="D18" s="58"/>
    </row>
    <row r="19" spans="1:4" outlineLevel="1">
      <c r="A19" s="59"/>
      <c r="B19" s="59"/>
      <c r="C19" s="60" t="s">
        <v>9</v>
      </c>
      <c r="D19" s="29"/>
    </row>
    <row r="20" spans="1:4" outlineLevel="1"/>
    <row r="22" spans="1:4" ht="15.6">
      <c r="A22" s="34"/>
    </row>
  </sheetData>
  <mergeCells count="8">
    <mergeCell ref="A18:B18"/>
    <mergeCell ref="A15:B15"/>
    <mergeCell ref="A12:C12"/>
    <mergeCell ref="A3:D3"/>
    <mergeCell ref="A4:D4"/>
    <mergeCell ref="B5:D5"/>
    <mergeCell ref="B6:D6"/>
    <mergeCell ref="B7:D7"/>
  </mergeCells>
  <dataValidations disablePrompts="1" count="1">
    <dataValidation type="list" allowBlank="1" showInputMessage="1" showErrorMessage="1" sqref="A12:C12" xr:uid="{00000000-0002-0000-0100-000000000000}">
      <formula1>#REF!</formula1>
    </dataValidation>
  </dataValidations>
  <pageMargins left="0.7" right="0.7" top="0.75" bottom="0.75" header="0.3" footer="0.3"/>
  <pageSetup paperSize="9" orientation="landscape" r:id="rId1"/>
  <headerFooter>
    <oddFooter>&amp;L&amp;A&amp;RLapa &amp;P no &amp;N lapas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30"/>
  <sheetViews>
    <sheetView zoomScale="80" zoomScaleNormal="80" zoomScaleSheetLayoutView="100" workbookViewId="0">
      <selection activeCell="E13" sqref="E13"/>
    </sheetView>
  </sheetViews>
  <sheetFormatPr defaultColWidth="9.109375" defaultRowHeight="15.6" outlineLevelRow="1"/>
  <cols>
    <col min="1" max="1" width="8" style="139" customWidth="1"/>
    <col min="2" max="2" width="21.44140625" style="139" customWidth="1"/>
    <col min="3" max="3" width="40.6640625" style="139" customWidth="1"/>
    <col min="4" max="4" width="8.6640625" style="139" customWidth="1"/>
    <col min="5" max="5" width="24.33203125" style="139" customWidth="1"/>
    <col min="6" max="6" width="16.33203125" style="139" customWidth="1"/>
    <col min="7" max="7" width="16.6640625" style="139" customWidth="1"/>
    <col min="8" max="8" width="16.33203125" style="139" customWidth="1"/>
    <col min="9" max="9" width="17.6640625" style="139" customWidth="1"/>
    <col min="10" max="10" width="2.6640625" style="139" customWidth="1"/>
    <col min="11" max="16384" width="9.109375" style="139"/>
  </cols>
  <sheetData>
    <row r="1" spans="1:9">
      <c r="I1" s="140"/>
    </row>
    <row r="2" spans="1:9" ht="18">
      <c r="A2" s="175" t="s">
        <v>39</v>
      </c>
      <c r="B2" s="175"/>
      <c r="C2" s="175"/>
      <c r="D2" s="175"/>
      <c r="E2" s="175"/>
      <c r="F2" s="175"/>
      <c r="G2" s="175"/>
      <c r="H2" s="175"/>
      <c r="I2" s="175"/>
    </row>
    <row r="3" spans="1:9">
      <c r="A3" s="176" t="s">
        <v>11</v>
      </c>
      <c r="B3" s="176"/>
      <c r="C3" s="176"/>
      <c r="D3" s="176"/>
      <c r="E3" s="176"/>
      <c r="F3" s="176"/>
      <c r="G3" s="176"/>
      <c r="H3" s="176"/>
      <c r="I3" s="17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15.75" customHeight="1">
      <c r="A5" s="151" t="s">
        <v>0</v>
      </c>
      <c r="B5" s="151"/>
      <c r="C5" s="177" t="s">
        <v>64</v>
      </c>
      <c r="D5" s="177"/>
      <c r="E5" s="177"/>
      <c r="F5" s="177"/>
      <c r="G5" s="177"/>
      <c r="H5" s="177"/>
      <c r="I5" s="177"/>
    </row>
    <row r="6" spans="1:9" ht="16.5" customHeight="1">
      <c r="A6" s="151" t="s">
        <v>38</v>
      </c>
      <c r="B6" s="151"/>
      <c r="C6" s="177" t="s">
        <v>64</v>
      </c>
      <c r="D6" s="177"/>
      <c r="E6" s="177"/>
      <c r="F6" s="177"/>
      <c r="G6" s="177"/>
      <c r="H6" s="177"/>
      <c r="I6" s="177"/>
    </row>
    <row r="7" spans="1:9" ht="16.5" customHeight="1">
      <c r="A7" s="151" t="s">
        <v>46</v>
      </c>
      <c r="B7" s="151"/>
      <c r="C7" s="178" t="s">
        <v>67</v>
      </c>
      <c r="D7" s="178"/>
      <c r="E7" s="178"/>
      <c r="F7" s="178"/>
      <c r="G7" s="178"/>
      <c r="H7" s="178"/>
      <c r="I7" s="178"/>
    </row>
    <row r="8" spans="1:9">
      <c r="A8" s="151" t="s">
        <v>44</v>
      </c>
      <c r="B8" s="151"/>
      <c r="C8" s="179" t="s">
        <v>59</v>
      </c>
      <c r="D8" s="179"/>
      <c r="E8" s="179"/>
      <c r="F8" s="179"/>
      <c r="G8" s="179"/>
      <c r="H8" s="179"/>
      <c r="I8" s="179"/>
    </row>
    <row r="9" spans="1:9" ht="16.5" hidden="1" customHeight="1" outlineLevel="1">
      <c r="A9" s="24" t="s">
        <v>1</v>
      </c>
      <c r="B9" s="61"/>
      <c r="C9" s="23" t="e">
        <f>IF(ISBLANK(#REF!),"---",#REF!)</f>
        <v>#REF!</v>
      </c>
      <c r="D9" s="23"/>
      <c r="E9" s="23"/>
      <c r="F9" s="23"/>
      <c r="G9" s="23"/>
      <c r="H9" s="23"/>
      <c r="I9" s="23"/>
    </row>
    <row r="10" spans="1:9" collapsed="1">
      <c r="A10" s="151" t="s">
        <v>12</v>
      </c>
      <c r="B10" s="151"/>
      <c r="C10" s="177" t="s">
        <v>65</v>
      </c>
      <c r="D10" s="177"/>
      <c r="E10" s="177"/>
      <c r="F10" s="177"/>
      <c r="G10" s="177"/>
      <c r="H10" s="177"/>
      <c r="I10" s="177"/>
    </row>
    <row r="11" spans="1:9" ht="15.75" customHeight="1" outlineLevel="1">
      <c r="A11" s="151" t="s">
        <v>45</v>
      </c>
      <c r="B11" s="151"/>
      <c r="C11" s="180"/>
      <c r="D11" s="180"/>
      <c r="E11" s="180"/>
      <c r="F11" s="180"/>
      <c r="G11" s="180"/>
      <c r="H11" s="180"/>
      <c r="I11" s="180"/>
    </row>
    <row r="12" spans="1:9">
      <c r="A12" s="152" t="s">
        <v>13</v>
      </c>
      <c r="B12" s="152"/>
      <c r="C12" s="137">
        <f>E23</f>
        <v>0</v>
      </c>
      <c r="D12" s="3"/>
      <c r="F12" s="4"/>
      <c r="G12" s="4"/>
      <c r="H12" s="4"/>
      <c r="I12" s="4"/>
    </row>
    <row r="13" spans="1:9">
      <c r="A13" s="152" t="s">
        <v>14</v>
      </c>
      <c r="B13" s="152"/>
      <c r="C13" s="137">
        <f>I19</f>
        <v>0</v>
      </c>
      <c r="D13" s="3"/>
      <c r="F13" s="4"/>
      <c r="G13" s="4"/>
      <c r="H13" s="4"/>
      <c r="I13" s="4"/>
    </row>
    <row r="14" spans="1:9">
      <c r="A14" s="151" t="s">
        <v>66</v>
      </c>
      <c r="B14" s="151"/>
      <c r="C14" s="138" t="str">
        <f>'LT1'!C14</f>
        <v>_____/_____/______</v>
      </c>
      <c r="D14" s="1"/>
      <c r="E14" s="1"/>
      <c r="F14" s="1"/>
      <c r="G14" s="1"/>
      <c r="H14" s="1"/>
      <c r="I14" s="1"/>
    </row>
    <row r="15" spans="1:9" ht="16.2" thickBot="1">
      <c r="A15" s="24"/>
      <c r="B15" s="1"/>
      <c r="C15" s="1"/>
      <c r="D15" s="1"/>
      <c r="E15" s="1"/>
      <c r="F15" s="1"/>
      <c r="G15" s="1"/>
      <c r="H15" s="1"/>
      <c r="I15" s="1"/>
    </row>
    <row r="16" spans="1:9" ht="15.75" customHeight="1">
      <c r="A16" s="171" t="s">
        <v>3</v>
      </c>
      <c r="B16" s="173" t="s">
        <v>15</v>
      </c>
      <c r="C16" s="187" t="s">
        <v>16</v>
      </c>
      <c r="D16" s="188"/>
      <c r="E16" s="181" t="s">
        <v>17</v>
      </c>
      <c r="F16" s="183" t="s">
        <v>18</v>
      </c>
      <c r="G16" s="184"/>
      <c r="H16" s="184"/>
      <c r="I16" s="185" t="s">
        <v>19</v>
      </c>
    </row>
    <row r="17" spans="1:10" ht="31.8" thickBot="1">
      <c r="A17" s="172"/>
      <c r="B17" s="174"/>
      <c r="C17" s="189"/>
      <c r="D17" s="190"/>
      <c r="E17" s="182"/>
      <c r="F17" s="26" t="s">
        <v>20</v>
      </c>
      <c r="G17" s="27" t="s">
        <v>43</v>
      </c>
      <c r="H17" s="27" t="s">
        <v>21</v>
      </c>
      <c r="I17" s="186"/>
    </row>
    <row r="18" spans="1:10" ht="15.75" customHeight="1">
      <c r="A18" s="9">
        <v>1</v>
      </c>
      <c r="B18" s="5" t="str">
        <f>'LT1'!$A$1</f>
        <v>Lokālā tāme Nr.1</v>
      </c>
      <c r="C18" s="154" t="str">
        <f>'LT1'!$A$3</f>
        <v xml:space="preserve">"Teritorijas labiekārtošana" </v>
      </c>
      <c r="D18" s="155"/>
      <c r="E18" s="6">
        <f t="shared" ref="E18" si="0">ROUND(SUM(F18:H18),2)</f>
        <v>0</v>
      </c>
      <c r="F18" s="7">
        <f>'LT1'!M58</f>
        <v>0</v>
      </c>
      <c r="G18" s="10">
        <f>'LT1'!N58</f>
        <v>0</v>
      </c>
      <c r="H18" s="10">
        <f>'LT1'!O58</f>
        <v>0</v>
      </c>
      <c r="I18" s="8">
        <f>'LT1'!L58</f>
        <v>0</v>
      </c>
    </row>
    <row r="19" spans="1:10" ht="16.2" thickBot="1">
      <c r="A19" s="156" t="s">
        <v>22</v>
      </c>
      <c r="B19" s="157"/>
      <c r="C19" s="157"/>
      <c r="D19" s="158"/>
      <c r="E19" s="11">
        <f>SUM(E18:E18)</f>
        <v>0</v>
      </c>
      <c r="F19" s="12">
        <f>SUM(F18:F18)</f>
        <v>0</v>
      </c>
      <c r="G19" s="13">
        <f>SUM(G18:G18)</f>
        <v>0</v>
      </c>
      <c r="H19" s="13">
        <f>SUM(H18:H18)</f>
        <v>0</v>
      </c>
      <c r="I19" s="14">
        <f>SUM(I18:I18)</f>
        <v>0</v>
      </c>
      <c r="J19" s="141"/>
    </row>
    <row r="20" spans="1:10">
      <c r="A20" s="159" t="s">
        <v>40</v>
      </c>
      <c r="B20" s="160"/>
      <c r="C20" s="161"/>
      <c r="D20" s="30"/>
      <c r="E20" s="15">
        <f>ROUND(E19*D20,2)</f>
        <v>0</v>
      </c>
      <c r="F20" s="16"/>
      <c r="G20" s="17"/>
      <c r="H20" s="17"/>
      <c r="I20" s="17"/>
    </row>
    <row r="21" spans="1:10">
      <c r="A21" s="162" t="s">
        <v>23</v>
      </c>
      <c r="B21" s="163"/>
      <c r="C21" s="164"/>
      <c r="D21" s="31"/>
      <c r="E21" s="18">
        <f>E20*D21</f>
        <v>0</v>
      </c>
      <c r="F21" s="16"/>
      <c r="G21" s="19"/>
      <c r="H21" s="19"/>
      <c r="I21" s="19"/>
    </row>
    <row r="22" spans="1:10">
      <c r="A22" s="165" t="s">
        <v>41</v>
      </c>
      <c r="B22" s="166"/>
      <c r="C22" s="167"/>
      <c r="D22" s="32"/>
      <c r="E22" s="20">
        <f>ROUND(E19*D22,2)</f>
        <v>0</v>
      </c>
      <c r="F22" s="16"/>
      <c r="G22" s="19"/>
      <c r="H22" s="19"/>
      <c r="I22" s="19"/>
    </row>
    <row r="23" spans="1:10" ht="16.2" thickBot="1">
      <c r="A23" s="168" t="s">
        <v>24</v>
      </c>
      <c r="B23" s="169"/>
      <c r="C23" s="170"/>
      <c r="D23" s="33"/>
      <c r="E23" s="21">
        <f>SUM(E19,E20,E22,)</f>
        <v>0</v>
      </c>
      <c r="F23" s="16"/>
      <c r="G23" s="19"/>
      <c r="H23" s="19"/>
      <c r="I23" s="19"/>
    </row>
    <row r="24" spans="1:10">
      <c r="A24" s="1"/>
      <c r="B24" s="1"/>
      <c r="C24" s="1"/>
      <c r="D24" s="1"/>
      <c r="E24" s="1"/>
      <c r="F24" s="1"/>
      <c r="G24" s="1"/>
      <c r="H24" s="1"/>
      <c r="I24" s="1"/>
    </row>
    <row r="25" spans="1:10" outlineLevel="1">
      <c r="A25" s="62" t="s">
        <v>8</v>
      </c>
      <c r="B25" s="22"/>
      <c r="C25" s="22"/>
      <c r="D25" s="22"/>
      <c r="E25" s="22"/>
      <c r="F25" s="22"/>
      <c r="G25" s="22"/>
      <c r="H25" s="1"/>
      <c r="I25" s="1"/>
    </row>
    <row r="26" spans="1:10" outlineLevel="1">
      <c r="A26" s="62"/>
      <c r="B26" s="153" t="s">
        <v>9</v>
      </c>
      <c r="C26" s="153"/>
      <c r="D26" s="153"/>
      <c r="E26" s="153"/>
      <c r="F26" s="153"/>
      <c r="G26" s="153"/>
      <c r="H26" s="1"/>
      <c r="I26" s="1"/>
    </row>
    <row r="27" spans="1:10" outlineLevel="1">
      <c r="A27" s="62"/>
      <c r="B27" s="62"/>
      <c r="C27" s="62"/>
      <c r="D27" s="62"/>
      <c r="E27" s="1"/>
      <c r="F27" s="1"/>
      <c r="G27" s="1"/>
      <c r="H27" s="1"/>
      <c r="I27" s="1"/>
    </row>
    <row r="28" spans="1:10" outlineLevel="1">
      <c r="A28" s="142" t="s">
        <v>10</v>
      </c>
      <c r="B28" s="22"/>
      <c r="C28" s="22"/>
      <c r="D28" s="22"/>
      <c r="E28" s="22"/>
      <c r="F28" s="22"/>
      <c r="G28" s="22"/>
      <c r="H28" s="1"/>
      <c r="I28" s="1"/>
    </row>
    <row r="29" spans="1:10" outlineLevel="1">
      <c r="A29" s="62"/>
      <c r="B29" s="153" t="s">
        <v>9</v>
      </c>
      <c r="C29" s="153"/>
      <c r="D29" s="153"/>
      <c r="E29" s="153"/>
      <c r="F29" s="153"/>
      <c r="G29" s="153"/>
      <c r="H29" s="1"/>
      <c r="I29" s="1"/>
    </row>
    <row r="30" spans="1:10" outlineLevel="1">
      <c r="A30" s="25"/>
    </row>
  </sheetData>
  <mergeCells count="31">
    <mergeCell ref="A16:A17"/>
    <mergeCell ref="B16:B17"/>
    <mergeCell ref="A2:I2"/>
    <mergeCell ref="A3:I3"/>
    <mergeCell ref="C5:I5"/>
    <mergeCell ref="C6:I6"/>
    <mergeCell ref="C7:I7"/>
    <mergeCell ref="C8:I8"/>
    <mergeCell ref="C10:I10"/>
    <mergeCell ref="C11:I11"/>
    <mergeCell ref="E16:E17"/>
    <mergeCell ref="F16:H16"/>
    <mergeCell ref="I16:I17"/>
    <mergeCell ref="C16:D17"/>
    <mergeCell ref="A14:B14"/>
    <mergeCell ref="B26:G26"/>
    <mergeCell ref="B29:G29"/>
    <mergeCell ref="C18:D18"/>
    <mergeCell ref="A19:D19"/>
    <mergeCell ref="A20:C20"/>
    <mergeCell ref="A21:C21"/>
    <mergeCell ref="A22:C22"/>
    <mergeCell ref="A23:C23"/>
    <mergeCell ref="A7:B7"/>
    <mergeCell ref="A6:B6"/>
    <mergeCell ref="A5:B5"/>
    <mergeCell ref="A13:B13"/>
    <mergeCell ref="A12:B12"/>
    <mergeCell ref="A11:B11"/>
    <mergeCell ref="A10:B10"/>
    <mergeCell ref="A8:B8"/>
  </mergeCells>
  <pageMargins left="0.7" right="0.7" top="0.75" bottom="0.75" header="0.3" footer="0.3"/>
  <pageSetup paperSize="9" scale="75" orientation="landscape" r:id="rId1"/>
  <headerFooter>
    <oddFooter>&amp;L&amp;A&amp;RLapa &amp;P no &amp;N lapas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P62"/>
  <sheetViews>
    <sheetView tabSelected="1" zoomScale="70" zoomScaleNormal="70" zoomScaleSheetLayoutView="85" workbookViewId="0">
      <selection activeCell="C8" sqref="C8:P8"/>
    </sheetView>
  </sheetViews>
  <sheetFormatPr defaultColWidth="9.109375" defaultRowHeight="15.6" outlineLevelRow="1"/>
  <cols>
    <col min="1" max="1" width="10.33203125" style="64" customWidth="1"/>
    <col min="2" max="2" width="12.88671875" style="64" customWidth="1"/>
    <col min="3" max="3" width="54.109375" style="64" customWidth="1"/>
    <col min="4" max="4" width="9.109375" style="64"/>
    <col min="5" max="5" width="5.88671875" style="64" bestFit="1" customWidth="1"/>
    <col min="6" max="6" width="7.109375" style="64" customWidth="1"/>
    <col min="7" max="7" width="9.88671875" style="64" customWidth="1"/>
    <col min="8" max="8" width="6.88671875" style="64" customWidth="1"/>
    <col min="9" max="9" width="8" style="64" customWidth="1"/>
    <col min="10" max="10" width="8.6640625" style="64" customWidth="1"/>
    <col min="11" max="11" width="8.44140625" style="64" customWidth="1"/>
    <col min="12" max="12" width="8.109375" style="64" customWidth="1"/>
    <col min="13" max="13" width="7.109375" style="64" customWidth="1"/>
    <col min="14" max="14" width="9" style="64" customWidth="1"/>
    <col min="15" max="15" width="8" style="64" customWidth="1"/>
    <col min="16" max="16" width="9.5546875" style="64" customWidth="1"/>
    <col min="17" max="17" width="2.6640625" style="64" customWidth="1"/>
    <col min="18" max="16384" width="9.109375" style="64"/>
  </cols>
  <sheetData>
    <row r="1" spans="1:16" ht="18">
      <c r="A1" s="147" t="s">
        <v>68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6" outlineLevel="1">
      <c r="A2" s="220" t="s">
        <v>69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ht="15" customHeight="1">
      <c r="A3" s="206" t="s">
        <v>70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spans="1:16">
      <c r="A4" s="200" t="s">
        <v>11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</row>
    <row r="5" spans="1:16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3"/>
    </row>
    <row r="6" spans="1:16" ht="15.75" customHeight="1">
      <c r="A6" s="191" t="s">
        <v>0</v>
      </c>
      <c r="B6" s="191"/>
      <c r="C6" s="192" t="s">
        <v>64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</row>
    <row r="7" spans="1:16" ht="15.75" customHeight="1">
      <c r="A7" s="191" t="s">
        <v>38</v>
      </c>
      <c r="B7" s="191"/>
      <c r="C7" s="192" t="s">
        <v>64</v>
      </c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</row>
    <row r="8" spans="1:16">
      <c r="A8" s="191" t="s">
        <v>46</v>
      </c>
      <c r="B8" s="191"/>
      <c r="C8" s="201" t="s">
        <v>67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</row>
    <row r="9" spans="1:16">
      <c r="A9" s="191" t="s">
        <v>44</v>
      </c>
      <c r="B9" s="191"/>
      <c r="C9" s="193" t="s">
        <v>59</v>
      </c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</row>
    <row r="10" spans="1:16" ht="18.75" customHeight="1">
      <c r="A10" s="191" t="s">
        <v>12</v>
      </c>
      <c r="B10" s="191"/>
      <c r="C10" s="192" t="s">
        <v>65</v>
      </c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</row>
    <row r="11" spans="1:16" outlineLevel="1">
      <c r="A11" s="191" t="s">
        <v>2</v>
      </c>
      <c r="B11" s="191"/>
      <c r="C11" s="132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9"/>
      <c r="O11" s="128"/>
      <c r="P11" s="123"/>
    </row>
    <row r="12" spans="1:16" outlineLevel="1">
      <c r="A12" s="36"/>
      <c r="B12" s="36"/>
      <c r="C12" s="132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9"/>
      <c r="O12" s="128"/>
      <c r="P12" s="123"/>
    </row>
    <row r="13" spans="1:16">
      <c r="A13" s="38" t="s">
        <v>76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29"/>
      <c r="O13" s="130"/>
      <c r="P13" s="130"/>
    </row>
    <row r="14" spans="1:16" ht="16.2" thickBot="1">
      <c r="A14" s="194" t="s">
        <v>71</v>
      </c>
      <c r="B14" s="194"/>
      <c r="C14" s="28" t="s">
        <v>77</v>
      </c>
      <c r="D14" s="130"/>
      <c r="E14" s="130"/>
      <c r="F14" s="130"/>
      <c r="G14" s="130"/>
      <c r="H14" s="130"/>
      <c r="I14" s="130"/>
      <c r="J14" s="195" t="s">
        <v>48</v>
      </c>
      <c r="K14" s="195"/>
      <c r="L14" s="195"/>
      <c r="M14" s="195"/>
      <c r="N14" s="195"/>
      <c r="O14" s="207">
        <f>P58</f>
        <v>0</v>
      </c>
      <c r="P14" s="207"/>
    </row>
    <row r="15" spans="1:16" ht="16.2" thickBot="1">
      <c r="A15" s="38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1"/>
      <c r="N15" s="129"/>
      <c r="O15" s="133"/>
      <c r="P15" s="133"/>
    </row>
    <row r="16" spans="1:16">
      <c r="A16" s="208" t="s">
        <v>25</v>
      </c>
      <c r="B16" s="210" t="s">
        <v>26</v>
      </c>
      <c r="C16" s="212" t="s">
        <v>27</v>
      </c>
      <c r="D16" s="208" t="s">
        <v>28</v>
      </c>
      <c r="E16" s="214" t="s">
        <v>29</v>
      </c>
      <c r="F16" s="216" t="s">
        <v>30</v>
      </c>
      <c r="G16" s="217"/>
      <c r="H16" s="217"/>
      <c r="I16" s="217"/>
      <c r="J16" s="217"/>
      <c r="K16" s="218"/>
      <c r="L16" s="219" t="s">
        <v>31</v>
      </c>
      <c r="M16" s="217"/>
      <c r="N16" s="217"/>
      <c r="O16" s="217"/>
      <c r="P16" s="218"/>
    </row>
    <row r="17" spans="1:16" ht="30" customHeight="1">
      <c r="A17" s="209"/>
      <c r="B17" s="211"/>
      <c r="C17" s="213"/>
      <c r="D17" s="209"/>
      <c r="E17" s="215"/>
      <c r="F17" s="205" t="s">
        <v>32</v>
      </c>
      <c r="G17" s="203" t="s">
        <v>33</v>
      </c>
      <c r="H17" s="203" t="s">
        <v>20</v>
      </c>
      <c r="I17" s="203" t="s">
        <v>43</v>
      </c>
      <c r="J17" s="203" t="s">
        <v>34</v>
      </c>
      <c r="K17" s="204" t="s">
        <v>35</v>
      </c>
      <c r="L17" s="202" t="s">
        <v>36</v>
      </c>
      <c r="M17" s="203" t="s">
        <v>20</v>
      </c>
      <c r="N17" s="203" t="s">
        <v>43</v>
      </c>
      <c r="O17" s="203" t="s">
        <v>34</v>
      </c>
      <c r="P17" s="204" t="s">
        <v>37</v>
      </c>
    </row>
    <row r="18" spans="1:16" ht="78" customHeight="1">
      <c r="A18" s="209"/>
      <c r="B18" s="211"/>
      <c r="C18" s="213"/>
      <c r="D18" s="209"/>
      <c r="E18" s="215"/>
      <c r="F18" s="205"/>
      <c r="G18" s="203"/>
      <c r="H18" s="203"/>
      <c r="I18" s="203"/>
      <c r="J18" s="203"/>
      <c r="K18" s="204"/>
      <c r="L18" s="202"/>
      <c r="M18" s="203"/>
      <c r="N18" s="203"/>
      <c r="O18" s="203"/>
      <c r="P18" s="204"/>
    </row>
    <row r="19" spans="1:16" s="135" customFormat="1" ht="16.2" thickBot="1">
      <c r="A19" s="65">
        <v>1</v>
      </c>
      <c r="B19" s="66">
        <v>2</v>
      </c>
      <c r="C19" s="67">
        <v>3</v>
      </c>
      <c r="D19" s="65">
        <v>4</v>
      </c>
      <c r="E19" s="136">
        <v>5</v>
      </c>
      <c r="F19" s="68">
        <v>6</v>
      </c>
      <c r="G19" s="66">
        <v>7</v>
      </c>
      <c r="H19" s="66">
        <v>8</v>
      </c>
      <c r="I19" s="66">
        <v>9</v>
      </c>
      <c r="J19" s="66">
        <v>10</v>
      </c>
      <c r="K19" s="69">
        <v>11</v>
      </c>
      <c r="L19" s="65">
        <v>12</v>
      </c>
      <c r="M19" s="66">
        <v>13</v>
      </c>
      <c r="N19" s="66">
        <v>14</v>
      </c>
      <c r="O19" s="66">
        <v>15</v>
      </c>
      <c r="P19" s="69">
        <v>16</v>
      </c>
    </row>
    <row r="20" spans="1:16">
      <c r="A20" s="70"/>
      <c r="B20" s="71"/>
      <c r="C20" s="72" t="str">
        <f>UPPER($A$3&amp;"  ")</f>
        <v xml:space="preserve">"TERITORIJAS LABIEKĀRTOŠANA"   </v>
      </c>
      <c r="D20" s="73"/>
      <c r="E20" s="74"/>
      <c r="F20" s="75"/>
      <c r="G20" s="76"/>
      <c r="H20" s="76"/>
      <c r="I20" s="76"/>
      <c r="J20" s="76"/>
      <c r="K20" s="77"/>
      <c r="L20" s="78"/>
      <c r="M20" s="79"/>
      <c r="N20" s="79"/>
      <c r="O20" s="79"/>
      <c r="P20" s="80"/>
    </row>
    <row r="21" spans="1:16">
      <c r="A21" s="81"/>
      <c r="B21" s="82"/>
      <c r="C21" s="83" t="s">
        <v>58</v>
      </c>
      <c r="D21" s="84"/>
      <c r="E21" s="85"/>
      <c r="F21" s="86"/>
      <c r="G21" s="87"/>
      <c r="H21" s="87"/>
      <c r="I21" s="87"/>
      <c r="J21" s="87"/>
      <c r="K21" s="88"/>
      <c r="L21" s="89"/>
      <c r="M21" s="90"/>
      <c r="N21" s="90"/>
      <c r="O21" s="90"/>
      <c r="P21" s="91"/>
    </row>
    <row r="22" spans="1:16" ht="19.5" customHeight="1">
      <c r="A22" s="92"/>
      <c r="B22" s="93"/>
      <c r="C22" s="94" t="s">
        <v>49</v>
      </c>
      <c r="D22" s="44" t="s">
        <v>52</v>
      </c>
      <c r="E22" s="47">
        <v>1</v>
      </c>
      <c r="F22" s="95"/>
      <c r="G22" s="96"/>
      <c r="H22" s="96">
        <f>ROUND(F22*G22,2)</f>
        <v>0</v>
      </c>
      <c r="I22" s="97"/>
      <c r="J22" s="97"/>
      <c r="K22" s="98">
        <f t="shared" ref="K22" si="0">ROUND(SUM(H22:J22),2)</f>
        <v>0</v>
      </c>
      <c r="L22" s="99">
        <f>ROUND(F22*E22,2)</f>
        <v>0</v>
      </c>
      <c r="M22" s="100">
        <f t="shared" ref="M22" si="1">ROUND(E22*H22,2)</f>
        <v>0</v>
      </c>
      <c r="N22" s="100">
        <f t="shared" ref="N22" si="2">ROUND(I22*E22,2)</f>
        <v>0</v>
      </c>
      <c r="O22" s="100">
        <f t="shared" ref="O22" si="3">ROUND(J22*E22,2)</f>
        <v>0</v>
      </c>
      <c r="P22" s="101">
        <f t="shared" ref="P22" si="4">ROUND(SUM(M22:O22),2)</f>
        <v>0</v>
      </c>
    </row>
    <row r="23" spans="1:16" ht="18">
      <c r="A23" s="92"/>
      <c r="B23" s="93"/>
      <c r="C23" s="102" t="s">
        <v>50</v>
      </c>
      <c r="D23" s="103" t="s">
        <v>74</v>
      </c>
      <c r="E23" s="104">
        <v>1.5</v>
      </c>
      <c r="F23" s="95"/>
      <c r="G23" s="96"/>
      <c r="H23" s="96">
        <f t="shared" ref="H23:H29" si="5">ROUND(F23*G23,2)</f>
        <v>0</v>
      </c>
      <c r="I23" s="97"/>
      <c r="J23" s="97"/>
      <c r="K23" s="98">
        <f t="shared" ref="K23:K29" si="6">ROUND(SUM(H23:J23),2)</f>
        <v>0</v>
      </c>
      <c r="L23" s="99">
        <f t="shared" ref="L23:L29" si="7">ROUND(F23*E23,2)</f>
        <v>0</v>
      </c>
      <c r="M23" s="100">
        <f t="shared" ref="M23:M29" si="8">ROUND(E23*H23,2)</f>
        <v>0</v>
      </c>
      <c r="N23" s="100">
        <f t="shared" ref="N23:N29" si="9">ROUND(I23*E23,2)</f>
        <v>0</v>
      </c>
      <c r="O23" s="100">
        <f t="shared" ref="O23:O29" si="10">ROUND(J23*E23,2)</f>
        <v>0</v>
      </c>
      <c r="P23" s="101">
        <f t="shared" ref="P23:P29" si="11">ROUND(SUM(M23:O23),2)</f>
        <v>0</v>
      </c>
    </row>
    <row r="24" spans="1:16" ht="18">
      <c r="A24" s="92"/>
      <c r="B24" s="93"/>
      <c r="C24" s="102" t="s">
        <v>51</v>
      </c>
      <c r="D24" s="103" t="s">
        <v>74</v>
      </c>
      <c r="E24" s="104">
        <v>1.5</v>
      </c>
      <c r="F24" s="95"/>
      <c r="G24" s="96"/>
      <c r="H24" s="96">
        <f t="shared" si="5"/>
        <v>0</v>
      </c>
      <c r="I24" s="97"/>
      <c r="J24" s="97"/>
      <c r="K24" s="98">
        <f t="shared" si="6"/>
        <v>0</v>
      </c>
      <c r="L24" s="99">
        <f t="shared" si="7"/>
        <v>0</v>
      </c>
      <c r="M24" s="100">
        <f t="shared" si="8"/>
        <v>0</v>
      </c>
      <c r="N24" s="100">
        <f t="shared" si="9"/>
        <v>0</v>
      </c>
      <c r="O24" s="100">
        <f t="shared" si="10"/>
        <v>0</v>
      </c>
      <c r="P24" s="101">
        <f t="shared" si="11"/>
        <v>0</v>
      </c>
    </row>
    <row r="25" spans="1:16" ht="31.2">
      <c r="A25" s="92"/>
      <c r="B25" s="93"/>
      <c r="C25" s="94" t="s">
        <v>63</v>
      </c>
      <c r="D25" s="44" t="s">
        <v>52</v>
      </c>
      <c r="E25" s="47">
        <v>1</v>
      </c>
      <c r="F25" s="95"/>
      <c r="G25" s="96"/>
      <c r="H25" s="96">
        <f t="shared" si="5"/>
        <v>0</v>
      </c>
      <c r="I25" s="97"/>
      <c r="J25" s="97"/>
      <c r="K25" s="98">
        <f t="shared" si="6"/>
        <v>0</v>
      </c>
      <c r="L25" s="99">
        <f t="shared" si="7"/>
        <v>0</v>
      </c>
      <c r="M25" s="100">
        <f t="shared" si="8"/>
        <v>0</v>
      </c>
      <c r="N25" s="100">
        <f t="shared" si="9"/>
        <v>0</v>
      </c>
      <c r="O25" s="100">
        <f t="shared" si="10"/>
        <v>0</v>
      </c>
      <c r="P25" s="101">
        <f t="shared" si="11"/>
        <v>0</v>
      </c>
    </row>
    <row r="26" spans="1:16">
      <c r="A26" s="92"/>
      <c r="B26" s="93"/>
      <c r="C26" s="94" t="s">
        <v>57</v>
      </c>
      <c r="D26" s="44" t="s">
        <v>52</v>
      </c>
      <c r="E26" s="47">
        <v>1</v>
      </c>
      <c r="F26" s="95"/>
      <c r="G26" s="96"/>
      <c r="H26" s="96">
        <f t="shared" si="5"/>
        <v>0</v>
      </c>
      <c r="I26" s="97"/>
      <c r="J26" s="97"/>
      <c r="K26" s="98">
        <f t="shared" si="6"/>
        <v>0</v>
      </c>
      <c r="L26" s="99">
        <f t="shared" si="7"/>
        <v>0</v>
      </c>
      <c r="M26" s="100">
        <f t="shared" si="8"/>
        <v>0</v>
      </c>
      <c r="N26" s="100">
        <f t="shared" si="9"/>
        <v>0</v>
      </c>
      <c r="O26" s="100">
        <f t="shared" si="10"/>
        <v>0</v>
      </c>
      <c r="P26" s="101">
        <f t="shared" si="11"/>
        <v>0</v>
      </c>
    </row>
    <row r="27" spans="1:16" ht="18">
      <c r="A27" s="92"/>
      <c r="B27" s="93"/>
      <c r="C27" s="102" t="s">
        <v>53</v>
      </c>
      <c r="D27" s="103" t="s">
        <v>73</v>
      </c>
      <c r="E27" s="104">
        <v>0.38</v>
      </c>
      <c r="F27" s="95"/>
      <c r="G27" s="96"/>
      <c r="H27" s="96">
        <f t="shared" si="5"/>
        <v>0</v>
      </c>
      <c r="I27" s="97"/>
      <c r="J27" s="97"/>
      <c r="K27" s="98">
        <f t="shared" si="6"/>
        <v>0</v>
      </c>
      <c r="L27" s="99">
        <f t="shared" si="7"/>
        <v>0</v>
      </c>
      <c r="M27" s="100">
        <f t="shared" si="8"/>
        <v>0</v>
      </c>
      <c r="N27" s="100">
        <f t="shared" si="9"/>
        <v>0</v>
      </c>
      <c r="O27" s="100">
        <f t="shared" si="10"/>
        <v>0</v>
      </c>
      <c r="P27" s="101">
        <f t="shared" si="11"/>
        <v>0</v>
      </c>
    </row>
    <row r="28" spans="1:16">
      <c r="A28" s="92"/>
      <c r="B28" s="93"/>
      <c r="C28" s="102" t="s">
        <v>54</v>
      </c>
      <c r="D28" s="103" t="s">
        <v>56</v>
      </c>
      <c r="E28" s="104">
        <v>1</v>
      </c>
      <c r="F28" s="95"/>
      <c r="G28" s="96"/>
      <c r="H28" s="96">
        <f t="shared" si="5"/>
        <v>0</v>
      </c>
      <c r="I28" s="97"/>
      <c r="J28" s="97"/>
      <c r="K28" s="98">
        <f t="shared" si="6"/>
        <v>0</v>
      </c>
      <c r="L28" s="99">
        <f t="shared" si="7"/>
        <v>0</v>
      </c>
      <c r="M28" s="100">
        <f t="shared" si="8"/>
        <v>0</v>
      </c>
      <c r="N28" s="100">
        <f t="shared" si="9"/>
        <v>0</v>
      </c>
      <c r="O28" s="100">
        <f t="shared" si="10"/>
        <v>0</v>
      </c>
      <c r="P28" s="101">
        <f t="shared" si="11"/>
        <v>0</v>
      </c>
    </row>
    <row r="29" spans="1:16">
      <c r="A29" s="92"/>
      <c r="B29" s="93"/>
      <c r="C29" s="102" t="s">
        <v>55</v>
      </c>
      <c r="D29" s="103" t="s">
        <v>52</v>
      </c>
      <c r="E29" s="104">
        <v>1</v>
      </c>
      <c r="F29" s="95"/>
      <c r="G29" s="96"/>
      <c r="H29" s="96">
        <f t="shared" si="5"/>
        <v>0</v>
      </c>
      <c r="I29" s="97"/>
      <c r="J29" s="97"/>
      <c r="K29" s="98">
        <f t="shared" si="6"/>
        <v>0</v>
      </c>
      <c r="L29" s="99">
        <f t="shared" si="7"/>
        <v>0</v>
      </c>
      <c r="M29" s="100">
        <f t="shared" si="8"/>
        <v>0</v>
      </c>
      <c r="N29" s="100">
        <f t="shared" si="9"/>
        <v>0</v>
      </c>
      <c r="O29" s="100">
        <f t="shared" si="10"/>
        <v>0</v>
      </c>
      <c r="P29" s="101">
        <f t="shared" si="11"/>
        <v>0</v>
      </c>
    </row>
    <row r="30" spans="1:16">
      <c r="A30" s="81"/>
      <c r="B30" s="82"/>
      <c r="C30" s="83" t="s">
        <v>60</v>
      </c>
      <c r="D30" s="84"/>
      <c r="E30" s="85"/>
      <c r="F30" s="86"/>
      <c r="G30" s="87"/>
      <c r="H30" s="87"/>
      <c r="I30" s="87"/>
      <c r="J30" s="87"/>
      <c r="K30" s="88"/>
      <c r="L30" s="89"/>
      <c r="M30" s="90"/>
      <c r="N30" s="90"/>
      <c r="O30" s="90"/>
      <c r="P30" s="91"/>
    </row>
    <row r="31" spans="1:16" ht="18" customHeight="1">
      <c r="A31" s="92"/>
      <c r="B31" s="93"/>
      <c r="C31" s="94" t="s">
        <v>49</v>
      </c>
      <c r="D31" s="44" t="s">
        <v>52</v>
      </c>
      <c r="E31" s="47">
        <v>1</v>
      </c>
      <c r="F31" s="95"/>
      <c r="G31" s="96"/>
      <c r="H31" s="96">
        <f>ROUND(F31*G31,2)</f>
        <v>0</v>
      </c>
      <c r="I31" s="97"/>
      <c r="J31" s="97"/>
      <c r="K31" s="98">
        <f t="shared" ref="K31:K38" si="12">ROUND(SUM(H31:J31),2)</f>
        <v>0</v>
      </c>
      <c r="L31" s="99">
        <f t="shared" ref="L31:L38" si="13">ROUND(F31*E31,2)</f>
        <v>0</v>
      </c>
      <c r="M31" s="100">
        <f t="shared" ref="M31:M38" si="14">ROUND(E31*H31,2)</f>
        <v>0</v>
      </c>
      <c r="N31" s="100">
        <f t="shared" ref="N31:N38" si="15">ROUND(I31*E31,2)</f>
        <v>0</v>
      </c>
      <c r="O31" s="100">
        <f t="shared" ref="O31:O38" si="16">ROUND(J31*E31,2)</f>
        <v>0</v>
      </c>
      <c r="P31" s="101">
        <f t="shared" ref="P31:P38" si="17">ROUND(SUM(M31:O31),2)</f>
        <v>0</v>
      </c>
    </row>
    <row r="32" spans="1:16" ht="18">
      <c r="A32" s="92"/>
      <c r="B32" s="93"/>
      <c r="C32" s="102" t="s">
        <v>50</v>
      </c>
      <c r="D32" s="103" t="s">
        <v>74</v>
      </c>
      <c r="E32" s="104">
        <v>1.5</v>
      </c>
      <c r="F32" s="95"/>
      <c r="G32" s="96"/>
      <c r="H32" s="96">
        <f t="shared" ref="H32:H38" si="18">ROUND(F32*G32,2)</f>
        <v>0</v>
      </c>
      <c r="I32" s="97"/>
      <c r="J32" s="97"/>
      <c r="K32" s="98">
        <f t="shared" si="12"/>
        <v>0</v>
      </c>
      <c r="L32" s="99">
        <f t="shared" si="13"/>
        <v>0</v>
      </c>
      <c r="M32" s="100">
        <f t="shared" si="14"/>
        <v>0</v>
      </c>
      <c r="N32" s="100">
        <f t="shared" si="15"/>
        <v>0</v>
      </c>
      <c r="O32" s="100">
        <f t="shared" si="16"/>
        <v>0</v>
      </c>
      <c r="P32" s="101">
        <f t="shared" si="17"/>
        <v>0</v>
      </c>
    </row>
    <row r="33" spans="1:16" ht="18">
      <c r="A33" s="92"/>
      <c r="B33" s="93"/>
      <c r="C33" s="102" t="s">
        <v>51</v>
      </c>
      <c r="D33" s="103" t="s">
        <v>74</v>
      </c>
      <c r="E33" s="104">
        <v>1.5</v>
      </c>
      <c r="F33" s="95"/>
      <c r="G33" s="96"/>
      <c r="H33" s="96">
        <f t="shared" si="18"/>
        <v>0</v>
      </c>
      <c r="I33" s="97"/>
      <c r="J33" s="97"/>
      <c r="K33" s="98">
        <f t="shared" si="12"/>
        <v>0</v>
      </c>
      <c r="L33" s="99">
        <f t="shared" si="13"/>
        <v>0</v>
      </c>
      <c r="M33" s="100">
        <f t="shared" si="14"/>
        <v>0</v>
      </c>
      <c r="N33" s="100">
        <f t="shared" si="15"/>
        <v>0</v>
      </c>
      <c r="O33" s="100">
        <f t="shared" si="16"/>
        <v>0</v>
      </c>
      <c r="P33" s="101">
        <f t="shared" si="17"/>
        <v>0</v>
      </c>
    </row>
    <row r="34" spans="1:16" ht="31.2">
      <c r="A34" s="92"/>
      <c r="B34" s="93"/>
      <c r="C34" s="94" t="s">
        <v>63</v>
      </c>
      <c r="D34" s="44" t="s">
        <v>52</v>
      </c>
      <c r="E34" s="47">
        <v>1</v>
      </c>
      <c r="F34" s="95"/>
      <c r="G34" s="96"/>
      <c r="H34" s="96">
        <f t="shared" si="18"/>
        <v>0</v>
      </c>
      <c r="I34" s="97"/>
      <c r="J34" s="97"/>
      <c r="K34" s="98">
        <f t="shared" si="12"/>
        <v>0</v>
      </c>
      <c r="L34" s="99">
        <f t="shared" si="13"/>
        <v>0</v>
      </c>
      <c r="M34" s="100">
        <f t="shared" si="14"/>
        <v>0</v>
      </c>
      <c r="N34" s="100">
        <f t="shared" si="15"/>
        <v>0</v>
      </c>
      <c r="O34" s="100">
        <f t="shared" si="16"/>
        <v>0</v>
      </c>
      <c r="P34" s="101">
        <f t="shared" si="17"/>
        <v>0</v>
      </c>
    </row>
    <row r="35" spans="1:16">
      <c r="A35" s="92"/>
      <c r="B35" s="93"/>
      <c r="C35" s="94" t="s">
        <v>57</v>
      </c>
      <c r="D35" s="44" t="s">
        <v>52</v>
      </c>
      <c r="E35" s="47">
        <v>1</v>
      </c>
      <c r="F35" s="95"/>
      <c r="G35" s="96"/>
      <c r="H35" s="96">
        <f t="shared" si="18"/>
        <v>0</v>
      </c>
      <c r="I35" s="97"/>
      <c r="J35" s="97"/>
      <c r="K35" s="98">
        <f t="shared" si="12"/>
        <v>0</v>
      </c>
      <c r="L35" s="99">
        <f t="shared" si="13"/>
        <v>0</v>
      </c>
      <c r="M35" s="100">
        <f t="shared" si="14"/>
        <v>0</v>
      </c>
      <c r="N35" s="100">
        <f t="shared" si="15"/>
        <v>0</v>
      </c>
      <c r="O35" s="100">
        <f t="shared" si="16"/>
        <v>0</v>
      </c>
      <c r="P35" s="101">
        <f t="shared" si="17"/>
        <v>0</v>
      </c>
    </row>
    <row r="36" spans="1:16" ht="18">
      <c r="A36" s="92"/>
      <c r="B36" s="93"/>
      <c r="C36" s="102" t="s">
        <v>53</v>
      </c>
      <c r="D36" s="103" t="s">
        <v>73</v>
      </c>
      <c r="E36" s="104">
        <v>0.38</v>
      </c>
      <c r="F36" s="95"/>
      <c r="G36" s="96"/>
      <c r="H36" s="96">
        <f t="shared" si="18"/>
        <v>0</v>
      </c>
      <c r="I36" s="97"/>
      <c r="J36" s="97"/>
      <c r="K36" s="98">
        <f t="shared" si="12"/>
        <v>0</v>
      </c>
      <c r="L36" s="99">
        <f t="shared" si="13"/>
        <v>0</v>
      </c>
      <c r="M36" s="100">
        <f t="shared" si="14"/>
        <v>0</v>
      </c>
      <c r="N36" s="100">
        <f t="shared" si="15"/>
        <v>0</v>
      </c>
      <c r="O36" s="100">
        <f t="shared" si="16"/>
        <v>0</v>
      </c>
      <c r="P36" s="101">
        <f t="shared" si="17"/>
        <v>0</v>
      </c>
    </row>
    <row r="37" spans="1:16">
      <c r="A37" s="92"/>
      <c r="B37" s="93"/>
      <c r="C37" s="102" t="s">
        <v>54</v>
      </c>
      <c r="D37" s="103" t="s">
        <v>56</v>
      </c>
      <c r="E37" s="104">
        <v>1</v>
      </c>
      <c r="F37" s="95"/>
      <c r="G37" s="96"/>
      <c r="H37" s="96">
        <f t="shared" si="18"/>
        <v>0</v>
      </c>
      <c r="I37" s="97"/>
      <c r="J37" s="97"/>
      <c r="K37" s="98">
        <f t="shared" si="12"/>
        <v>0</v>
      </c>
      <c r="L37" s="99">
        <f t="shared" si="13"/>
        <v>0</v>
      </c>
      <c r="M37" s="100">
        <f t="shared" si="14"/>
        <v>0</v>
      </c>
      <c r="N37" s="100">
        <f t="shared" si="15"/>
        <v>0</v>
      </c>
      <c r="O37" s="100">
        <f t="shared" si="16"/>
        <v>0</v>
      </c>
      <c r="P37" s="101">
        <f t="shared" si="17"/>
        <v>0</v>
      </c>
    </row>
    <row r="38" spans="1:16">
      <c r="A38" s="92"/>
      <c r="B38" s="93"/>
      <c r="C38" s="102" t="s">
        <v>55</v>
      </c>
      <c r="D38" s="103" t="s">
        <v>52</v>
      </c>
      <c r="E38" s="104">
        <v>1</v>
      </c>
      <c r="F38" s="95"/>
      <c r="G38" s="96"/>
      <c r="H38" s="96">
        <f t="shared" si="18"/>
        <v>0</v>
      </c>
      <c r="I38" s="97"/>
      <c r="J38" s="97"/>
      <c r="K38" s="98">
        <f t="shared" si="12"/>
        <v>0</v>
      </c>
      <c r="L38" s="99">
        <f t="shared" si="13"/>
        <v>0</v>
      </c>
      <c r="M38" s="100">
        <f t="shared" si="14"/>
        <v>0</v>
      </c>
      <c r="N38" s="100">
        <f t="shared" si="15"/>
        <v>0</v>
      </c>
      <c r="O38" s="100">
        <f t="shared" si="16"/>
        <v>0</v>
      </c>
      <c r="P38" s="101">
        <f t="shared" si="17"/>
        <v>0</v>
      </c>
    </row>
    <row r="39" spans="1:16">
      <c r="A39" s="81"/>
      <c r="B39" s="82"/>
      <c r="C39" s="83" t="s">
        <v>61</v>
      </c>
      <c r="D39" s="84"/>
      <c r="E39" s="85"/>
      <c r="F39" s="86"/>
      <c r="G39" s="87"/>
      <c r="H39" s="87"/>
      <c r="I39" s="87"/>
      <c r="J39" s="87"/>
      <c r="K39" s="88"/>
      <c r="L39" s="89"/>
      <c r="M39" s="90"/>
      <c r="N39" s="90"/>
      <c r="O39" s="90"/>
      <c r="P39" s="91"/>
    </row>
    <row r="40" spans="1:16" ht="18" customHeight="1">
      <c r="A40" s="92"/>
      <c r="B40" s="93"/>
      <c r="C40" s="94" t="s">
        <v>49</v>
      </c>
      <c r="D40" s="44" t="s">
        <v>52</v>
      </c>
      <c r="E40" s="47">
        <v>1</v>
      </c>
      <c r="F40" s="95"/>
      <c r="G40" s="96"/>
      <c r="H40" s="96">
        <f>ROUND(F40*G40,2)</f>
        <v>0</v>
      </c>
      <c r="I40" s="97"/>
      <c r="J40" s="97"/>
      <c r="K40" s="98">
        <f t="shared" ref="K40:K47" si="19">ROUND(SUM(H40:J40),2)</f>
        <v>0</v>
      </c>
      <c r="L40" s="99">
        <f t="shared" ref="L40:L47" si="20">ROUND(F40*E40,2)</f>
        <v>0</v>
      </c>
      <c r="M40" s="100">
        <f t="shared" ref="M40:M47" si="21">ROUND(E40*H40,2)</f>
        <v>0</v>
      </c>
      <c r="N40" s="100">
        <f t="shared" ref="N40:N47" si="22">ROUND(I40*E40,2)</f>
        <v>0</v>
      </c>
      <c r="O40" s="100">
        <f t="shared" ref="O40:O47" si="23">ROUND(J40*E40,2)</f>
        <v>0</v>
      </c>
      <c r="P40" s="101">
        <f t="shared" ref="P40:P47" si="24">ROUND(SUM(M40:O40),2)</f>
        <v>0</v>
      </c>
    </row>
    <row r="41" spans="1:16" ht="18">
      <c r="A41" s="92"/>
      <c r="B41" s="93"/>
      <c r="C41" s="102" t="s">
        <v>50</v>
      </c>
      <c r="D41" s="103" t="s">
        <v>74</v>
      </c>
      <c r="E41" s="104">
        <v>1.5</v>
      </c>
      <c r="F41" s="95"/>
      <c r="G41" s="96"/>
      <c r="H41" s="96">
        <f t="shared" ref="H41:H47" si="25">ROUND(F41*G41,2)</f>
        <v>0</v>
      </c>
      <c r="I41" s="97"/>
      <c r="J41" s="97"/>
      <c r="K41" s="98">
        <f t="shared" si="19"/>
        <v>0</v>
      </c>
      <c r="L41" s="99">
        <f t="shared" si="20"/>
        <v>0</v>
      </c>
      <c r="M41" s="100">
        <f t="shared" si="21"/>
        <v>0</v>
      </c>
      <c r="N41" s="100">
        <f t="shared" si="22"/>
        <v>0</v>
      </c>
      <c r="O41" s="100">
        <f t="shared" si="23"/>
        <v>0</v>
      </c>
      <c r="P41" s="101">
        <f t="shared" si="24"/>
        <v>0</v>
      </c>
    </row>
    <row r="42" spans="1:16" ht="18">
      <c r="A42" s="92"/>
      <c r="B42" s="93"/>
      <c r="C42" s="102" t="s">
        <v>51</v>
      </c>
      <c r="D42" s="103" t="s">
        <v>74</v>
      </c>
      <c r="E42" s="104">
        <v>1.5</v>
      </c>
      <c r="F42" s="95"/>
      <c r="G42" s="96"/>
      <c r="H42" s="96">
        <f t="shared" si="25"/>
        <v>0</v>
      </c>
      <c r="I42" s="97"/>
      <c r="J42" s="97"/>
      <c r="K42" s="98">
        <f t="shared" si="19"/>
        <v>0</v>
      </c>
      <c r="L42" s="99">
        <f t="shared" si="20"/>
        <v>0</v>
      </c>
      <c r="M42" s="100">
        <f t="shared" si="21"/>
        <v>0</v>
      </c>
      <c r="N42" s="100">
        <f t="shared" si="22"/>
        <v>0</v>
      </c>
      <c r="O42" s="100">
        <f t="shared" si="23"/>
        <v>0</v>
      </c>
      <c r="P42" s="101">
        <f t="shared" si="24"/>
        <v>0</v>
      </c>
    </row>
    <row r="43" spans="1:16" ht="31.2">
      <c r="A43" s="92"/>
      <c r="B43" s="93"/>
      <c r="C43" s="94" t="s">
        <v>63</v>
      </c>
      <c r="D43" s="44" t="s">
        <v>52</v>
      </c>
      <c r="E43" s="47">
        <v>1</v>
      </c>
      <c r="F43" s="95"/>
      <c r="G43" s="96"/>
      <c r="H43" s="96">
        <f t="shared" si="25"/>
        <v>0</v>
      </c>
      <c r="I43" s="97"/>
      <c r="J43" s="97"/>
      <c r="K43" s="98">
        <f t="shared" si="19"/>
        <v>0</v>
      </c>
      <c r="L43" s="99">
        <f t="shared" si="20"/>
        <v>0</v>
      </c>
      <c r="M43" s="100">
        <f t="shared" si="21"/>
        <v>0</v>
      </c>
      <c r="N43" s="100">
        <f t="shared" si="22"/>
        <v>0</v>
      </c>
      <c r="O43" s="100">
        <f t="shared" si="23"/>
        <v>0</v>
      </c>
      <c r="P43" s="101">
        <f t="shared" si="24"/>
        <v>0</v>
      </c>
    </row>
    <row r="44" spans="1:16">
      <c r="A44" s="92"/>
      <c r="B44" s="93"/>
      <c r="C44" s="94" t="s">
        <v>57</v>
      </c>
      <c r="D44" s="44" t="s">
        <v>52</v>
      </c>
      <c r="E44" s="47">
        <v>1</v>
      </c>
      <c r="F44" s="95"/>
      <c r="G44" s="96"/>
      <c r="H44" s="96">
        <f t="shared" si="25"/>
        <v>0</v>
      </c>
      <c r="I44" s="97"/>
      <c r="J44" s="97"/>
      <c r="K44" s="98">
        <f t="shared" si="19"/>
        <v>0</v>
      </c>
      <c r="L44" s="99">
        <f t="shared" si="20"/>
        <v>0</v>
      </c>
      <c r="M44" s="100">
        <f t="shared" si="21"/>
        <v>0</v>
      </c>
      <c r="N44" s="100">
        <f t="shared" si="22"/>
        <v>0</v>
      </c>
      <c r="O44" s="100">
        <f t="shared" si="23"/>
        <v>0</v>
      </c>
      <c r="P44" s="101">
        <f t="shared" si="24"/>
        <v>0</v>
      </c>
    </row>
    <row r="45" spans="1:16" ht="18">
      <c r="A45" s="92"/>
      <c r="B45" s="93"/>
      <c r="C45" s="102" t="s">
        <v>53</v>
      </c>
      <c r="D45" s="103" t="s">
        <v>73</v>
      </c>
      <c r="E45" s="104">
        <v>0.38</v>
      </c>
      <c r="F45" s="95"/>
      <c r="G45" s="96"/>
      <c r="H45" s="96">
        <f t="shared" si="25"/>
        <v>0</v>
      </c>
      <c r="I45" s="97"/>
      <c r="J45" s="97"/>
      <c r="K45" s="98">
        <f t="shared" si="19"/>
        <v>0</v>
      </c>
      <c r="L45" s="99">
        <f t="shared" si="20"/>
        <v>0</v>
      </c>
      <c r="M45" s="100">
        <f t="shared" si="21"/>
        <v>0</v>
      </c>
      <c r="N45" s="100">
        <f t="shared" si="22"/>
        <v>0</v>
      </c>
      <c r="O45" s="100">
        <f t="shared" si="23"/>
        <v>0</v>
      </c>
      <c r="P45" s="101">
        <f t="shared" si="24"/>
        <v>0</v>
      </c>
    </row>
    <row r="46" spans="1:16">
      <c r="A46" s="92"/>
      <c r="B46" s="93"/>
      <c r="C46" s="102" t="s">
        <v>54</v>
      </c>
      <c r="D46" s="103" t="s">
        <v>56</v>
      </c>
      <c r="E46" s="104">
        <v>1</v>
      </c>
      <c r="F46" s="95"/>
      <c r="G46" s="96"/>
      <c r="H46" s="96">
        <f t="shared" si="25"/>
        <v>0</v>
      </c>
      <c r="I46" s="97"/>
      <c r="J46" s="97"/>
      <c r="K46" s="98">
        <f t="shared" si="19"/>
        <v>0</v>
      </c>
      <c r="L46" s="99">
        <f t="shared" si="20"/>
        <v>0</v>
      </c>
      <c r="M46" s="100">
        <f t="shared" si="21"/>
        <v>0</v>
      </c>
      <c r="N46" s="100">
        <f t="shared" si="22"/>
        <v>0</v>
      </c>
      <c r="O46" s="100">
        <f t="shared" si="23"/>
        <v>0</v>
      </c>
      <c r="P46" s="101">
        <f t="shared" si="24"/>
        <v>0</v>
      </c>
    </row>
    <row r="47" spans="1:16">
      <c r="A47" s="92"/>
      <c r="B47" s="93"/>
      <c r="C47" s="102" t="s">
        <v>55</v>
      </c>
      <c r="D47" s="103" t="s">
        <v>52</v>
      </c>
      <c r="E47" s="104">
        <v>1</v>
      </c>
      <c r="F47" s="95"/>
      <c r="G47" s="96"/>
      <c r="H47" s="96">
        <f t="shared" si="25"/>
        <v>0</v>
      </c>
      <c r="I47" s="97"/>
      <c r="J47" s="97"/>
      <c r="K47" s="98">
        <f t="shared" si="19"/>
        <v>0</v>
      </c>
      <c r="L47" s="99">
        <f t="shared" si="20"/>
        <v>0</v>
      </c>
      <c r="M47" s="100">
        <f t="shared" si="21"/>
        <v>0</v>
      </c>
      <c r="N47" s="100">
        <f t="shared" si="22"/>
        <v>0</v>
      </c>
      <c r="O47" s="100">
        <f t="shared" si="23"/>
        <v>0</v>
      </c>
      <c r="P47" s="101">
        <f t="shared" si="24"/>
        <v>0</v>
      </c>
    </row>
    <row r="48" spans="1:16">
      <c r="A48" s="81"/>
      <c r="B48" s="82"/>
      <c r="C48" s="83" t="s">
        <v>62</v>
      </c>
      <c r="D48" s="84"/>
      <c r="E48" s="85"/>
      <c r="F48" s="86"/>
      <c r="G48" s="87"/>
      <c r="H48" s="87"/>
      <c r="I48" s="87"/>
      <c r="J48" s="87"/>
      <c r="K48" s="88"/>
      <c r="L48" s="89"/>
      <c r="M48" s="90"/>
      <c r="N48" s="90"/>
      <c r="O48" s="90"/>
      <c r="P48" s="91"/>
    </row>
    <row r="49" spans="1:16" ht="17.25" customHeight="1">
      <c r="A49" s="92"/>
      <c r="B49" s="93"/>
      <c r="C49" s="94" t="s">
        <v>49</v>
      </c>
      <c r="D49" s="44" t="s">
        <v>52</v>
      </c>
      <c r="E49" s="47">
        <v>1</v>
      </c>
      <c r="F49" s="95"/>
      <c r="G49" s="96"/>
      <c r="H49" s="96">
        <f>ROUND(F49*G49,2)</f>
        <v>0</v>
      </c>
      <c r="I49" s="97"/>
      <c r="J49" s="97"/>
      <c r="K49" s="98">
        <f t="shared" ref="K49:K56" si="26">ROUND(SUM(H49:J49),2)</f>
        <v>0</v>
      </c>
      <c r="L49" s="99">
        <f t="shared" ref="L49:L56" si="27">ROUND(F49*E49,2)</f>
        <v>0</v>
      </c>
      <c r="M49" s="100">
        <f t="shared" ref="M49:M56" si="28">ROUND(E49*H49,2)</f>
        <v>0</v>
      </c>
      <c r="N49" s="100">
        <f t="shared" ref="N49:N56" si="29">ROUND(I49*E49,2)</f>
        <v>0</v>
      </c>
      <c r="O49" s="100">
        <f t="shared" ref="O49:O56" si="30">ROUND(J49*E49,2)</f>
        <v>0</v>
      </c>
      <c r="P49" s="101">
        <f t="shared" ref="P49:P56" si="31">ROUND(SUM(M49:O49),2)</f>
        <v>0</v>
      </c>
    </row>
    <row r="50" spans="1:16" ht="18">
      <c r="A50" s="92"/>
      <c r="B50" s="93"/>
      <c r="C50" s="102" t="s">
        <v>50</v>
      </c>
      <c r="D50" s="103" t="s">
        <v>74</v>
      </c>
      <c r="E50" s="104">
        <v>1.5</v>
      </c>
      <c r="F50" s="95"/>
      <c r="G50" s="96"/>
      <c r="H50" s="96">
        <f t="shared" ref="H50:H56" si="32">ROUND(F50*G50,2)</f>
        <v>0</v>
      </c>
      <c r="I50" s="97"/>
      <c r="J50" s="97"/>
      <c r="K50" s="98">
        <f t="shared" si="26"/>
        <v>0</v>
      </c>
      <c r="L50" s="99">
        <f t="shared" si="27"/>
        <v>0</v>
      </c>
      <c r="M50" s="100">
        <f t="shared" si="28"/>
        <v>0</v>
      </c>
      <c r="N50" s="100">
        <f t="shared" si="29"/>
        <v>0</v>
      </c>
      <c r="O50" s="100">
        <f t="shared" si="30"/>
        <v>0</v>
      </c>
      <c r="P50" s="101">
        <f t="shared" si="31"/>
        <v>0</v>
      </c>
    </row>
    <row r="51" spans="1:16" ht="18">
      <c r="A51" s="92"/>
      <c r="B51" s="93"/>
      <c r="C51" s="102" t="s">
        <v>51</v>
      </c>
      <c r="D51" s="103" t="s">
        <v>74</v>
      </c>
      <c r="E51" s="104">
        <v>1.5</v>
      </c>
      <c r="F51" s="95"/>
      <c r="G51" s="96"/>
      <c r="H51" s="96">
        <f t="shared" si="32"/>
        <v>0</v>
      </c>
      <c r="I51" s="97"/>
      <c r="J51" s="97"/>
      <c r="K51" s="98">
        <f t="shared" si="26"/>
        <v>0</v>
      </c>
      <c r="L51" s="99">
        <f t="shared" si="27"/>
        <v>0</v>
      </c>
      <c r="M51" s="100">
        <f t="shared" si="28"/>
        <v>0</v>
      </c>
      <c r="N51" s="100">
        <f t="shared" si="29"/>
        <v>0</v>
      </c>
      <c r="O51" s="100">
        <f t="shared" si="30"/>
        <v>0</v>
      </c>
      <c r="P51" s="101">
        <f t="shared" si="31"/>
        <v>0</v>
      </c>
    </row>
    <row r="52" spans="1:16" ht="31.2">
      <c r="A52" s="92"/>
      <c r="B52" s="93"/>
      <c r="C52" s="94" t="s">
        <v>63</v>
      </c>
      <c r="D52" s="44" t="s">
        <v>52</v>
      </c>
      <c r="E52" s="47">
        <v>1</v>
      </c>
      <c r="F52" s="95"/>
      <c r="G52" s="96"/>
      <c r="H52" s="96">
        <f t="shared" si="32"/>
        <v>0</v>
      </c>
      <c r="I52" s="97"/>
      <c r="J52" s="97"/>
      <c r="K52" s="98">
        <f t="shared" si="26"/>
        <v>0</v>
      </c>
      <c r="L52" s="99">
        <f t="shared" si="27"/>
        <v>0</v>
      </c>
      <c r="M52" s="100">
        <f t="shared" si="28"/>
        <v>0</v>
      </c>
      <c r="N52" s="100">
        <f t="shared" si="29"/>
        <v>0</v>
      </c>
      <c r="O52" s="100">
        <f t="shared" si="30"/>
        <v>0</v>
      </c>
      <c r="P52" s="101">
        <f t="shared" si="31"/>
        <v>0</v>
      </c>
    </row>
    <row r="53" spans="1:16">
      <c r="A53" s="92"/>
      <c r="B53" s="93"/>
      <c r="C53" s="94" t="s">
        <v>57</v>
      </c>
      <c r="D53" s="44" t="s">
        <v>52</v>
      </c>
      <c r="E53" s="47">
        <v>1</v>
      </c>
      <c r="F53" s="95"/>
      <c r="G53" s="96"/>
      <c r="H53" s="96">
        <f t="shared" si="32"/>
        <v>0</v>
      </c>
      <c r="I53" s="97"/>
      <c r="J53" s="97"/>
      <c r="K53" s="98">
        <f t="shared" si="26"/>
        <v>0</v>
      </c>
      <c r="L53" s="99">
        <f t="shared" si="27"/>
        <v>0</v>
      </c>
      <c r="M53" s="100">
        <f t="shared" si="28"/>
        <v>0</v>
      </c>
      <c r="N53" s="100">
        <f t="shared" si="29"/>
        <v>0</v>
      </c>
      <c r="O53" s="100">
        <f t="shared" si="30"/>
        <v>0</v>
      </c>
      <c r="P53" s="101">
        <f t="shared" si="31"/>
        <v>0</v>
      </c>
    </row>
    <row r="54" spans="1:16" ht="18">
      <c r="A54" s="92"/>
      <c r="B54" s="93"/>
      <c r="C54" s="102" t="s">
        <v>53</v>
      </c>
      <c r="D54" s="103" t="s">
        <v>73</v>
      </c>
      <c r="E54" s="104">
        <v>0.38</v>
      </c>
      <c r="F54" s="95"/>
      <c r="G54" s="96"/>
      <c r="H54" s="96">
        <f t="shared" si="32"/>
        <v>0</v>
      </c>
      <c r="I54" s="97"/>
      <c r="J54" s="97"/>
      <c r="K54" s="98">
        <f t="shared" si="26"/>
        <v>0</v>
      </c>
      <c r="L54" s="99">
        <f t="shared" si="27"/>
        <v>0</v>
      </c>
      <c r="M54" s="100">
        <f t="shared" si="28"/>
        <v>0</v>
      </c>
      <c r="N54" s="100">
        <f t="shared" si="29"/>
        <v>0</v>
      </c>
      <c r="O54" s="100">
        <f t="shared" si="30"/>
        <v>0</v>
      </c>
      <c r="P54" s="101">
        <f t="shared" si="31"/>
        <v>0</v>
      </c>
    </row>
    <row r="55" spans="1:16">
      <c r="A55" s="92"/>
      <c r="B55" s="93"/>
      <c r="C55" s="102" t="s">
        <v>54</v>
      </c>
      <c r="D55" s="103" t="s">
        <v>56</v>
      </c>
      <c r="E55" s="104">
        <v>1</v>
      </c>
      <c r="F55" s="95"/>
      <c r="G55" s="96"/>
      <c r="H55" s="96">
        <f t="shared" si="32"/>
        <v>0</v>
      </c>
      <c r="I55" s="97"/>
      <c r="J55" s="97"/>
      <c r="K55" s="98">
        <f t="shared" si="26"/>
        <v>0</v>
      </c>
      <c r="L55" s="99">
        <f t="shared" si="27"/>
        <v>0</v>
      </c>
      <c r="M55" s="100">
        <f t="shared" si="28"/>
        <v>0</v>
      </c>
      <c r="N55" s="100">
        <f t="shared" si="29"/>
        <v>0</v>
      </c>
      <c r="O55" s="100">
        <f t="shared" si="30"/>
        <v>0</v>
      </c>
      <c r="P55" s="101">
        <f t="shared" si="31"/>
        <v>0</v>
      </c>
    </row>
    <row r="56" spans="1:16">
      <c r="A56" s="92"/>
      <c r="B56" s="93"/>
      <c r="C56" s="102" t="s">
        <v>55</v>
      </c>
      <c r="D56" s="103" t="s">
        <v>52</v>
      </c>
      <c r="E56" s="104">
        <v>1</v>
      </c>
      <c r="F56" s="95"/>
      <c r="G56" s="96"/>
      <c r="H56" s="96">
        <f t="shared" si="32"/>
        <v>0</v>
      </c>
      <c r="I56" s="97"/>
      <c r="J56" s="97"/>
      <c r="K56" s="98">
        <f t="shared" si="26"/>
        <v>0</v>
      </c>
      <c r="L56" s="99">
        <f t="shared" si="27"/>
        <v>0</v>
      </c>
      <c r="M56" s="100">
        <f t="shared" si="28"/>
        <v>0</v>
      </c>
      <c r="N56" s="100">
        <f t="shared" si="29"/>
        <v>0</v>
      </c>
      <c r="O56" s="100">
        <f t="shared" si="30"/>
        <v>0</v>
      </c>
      <c r="P56" s="101">
        <f t="shared" si="31"/>
        <v>0</v>
      </c>
    </row>
    <row r="57" spans="1:16" ht="16.2" thickBot="1">
      <c r="A57" s="105"/>
      <c r="B57" s="106"/>
      <c r="C57" s="107" t="str">
        <f>"Kopā "&amp; UPPER($A$3) &amp;":"</f>
        <v>Kopā "TERITORIJAS LABIEKĀRTOŠANA" :</v>
      </c>
      <c r="D57" s="108"/>
      <c r="E57" s="109"/>
      <c r="F57" s="110"/>
      <c r="G57" s="111"/>
      <c r="H57" s="111"/>
      <c r="I57" s="111"/>
      <c r="J57" s="111"/>
      <c r="K57" s="112"/>
      <c r="L57" s="113">
        <f>ROUND(SUM(L22:L56),2)</f>
        <v>0</v>
      </c>
      <c r="M57" s="114">
        <f>ROUND(SUM(M22:M56),2)</f>
        <v>0</v>
      </c>
      <c r="N57" s="114">
        <f>ROUND(SUM(N22:N56),2)</f>
        <v>0</v>
      </c>
      <c r="O57" s="115">
        <f>ROUND(SUM(O22:O56),2)</f>
        <v>0</v>
      </c>
      <c r="P57" s="116">
        <f>ROUND(SUM(P22:P56),2)</f>
        <v>0</v>
      </c>
    </row>
    <row r="58" spans="1:16" ht="16.2" thickBot="1">
      <c r="A58" s="196" t="s">
        <v>72</v>
      </c>
      <c r="B58" s="197"/>
      <c r="C58" s="197"/>
      <c r="D58" s="197"/>
      <c r="E58" s="197"/>
      <c r="F58" s="197"/>
      <c r="G58" s="197"/>
      <c r="H58" s="197"/>
      <c r="I58" s="197"/>
      <c r="J58" s="197"/>
      <c r="K58" s="198"/>
      <c r="L58" s="117">
        <f>L57</f>
        <v>0</v>
      </c>
      <c r="M58" s="118">
        <f>M57</f>
        <v>0</v>
      </c>
      <c r="N58" s="118">
        <f>N57</f>
        <v>0</v>
      </c>
      <c r="O58" s="118">
        <f>O57</f>
        <v>0</v>
      </c>
      <c r="P58" s="119">
        <f>SUM(M58:O58)</f>
        <v>0</v>
      </c>
    </row>
    <row r="59" spans="1:16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1"/>
      <c r="M59" s="121"/>
      <c r="N59" s="121"/>
      <c r="O59" s="121"/>
      <c r="P59" s="122"/>
    </row>
    <row r="60" spans="1:16" outlineLevel="1">
      <c r="A60" s="123" t="s">
        <v>8</v>
      </c>
      <c r="B60" s="124"/>
      <c r="C60" s="124"/>
      <c r="D60" s="124"/>
      <c r="E60" s="123"/>
      <c r="F60" s="123"/>
      <c r="G60" s="34" t="s">
        <v>10</v>
      </c>
      <c r="H60" s="124"/>
      <c r="I60" s="134"/>
      <c r="K60" s="53"/>
      <c r="L60" s="53"/>
      <c r="M60" s="53"/>
      <c r="N60" s="123"/>
      <c r="O60" s="124"/>
      <c r="P60" s="124"/>
    </row>
    <row r="61" spans="1:16" outlineLevel="1">
      <c r="A61" s="123"/>
      <c r="B61" s="199" t="s">
        <v>9</v>
      </c>
      <c r="C61" s="199"/>
      <c r="D61" s="123"/>
      <c r="E61" s="126"/>
      <c r="F61" s="123"/>
      <c r="G61" s="125"/>
      <c r="H61" s="123"/>
      <c r="I61" s="123"/>
      <c r="J61" s="63" t="s">
        <v>9</v>
      </c>
      <c r="K61" s="63"/>
      <c r="L61" s="63"/>
      <c r="M61" s="63"/>
      <c r="N61" s="63"/>
      <c r="O61" s="123"/>
      <c r="P61" s="123"/>
    </row>
    <row r="62" spans="1:16" outlineLevel="1"/>
  </sheetData>
  <mergeCells count="38">
    <mergeCell ref="A1:P1"/>
    <mergeCell ref="A3:P3"/>
    <mergeCell ref="O14:P14"/>
    <mergeCell ref="A16:A18"/>
    <mergeCell ref="B16:B18"/>
    <mergeCell ref="C16:C18"/>
    <mergeCell ref="D16:D18"/>
    <mergeCell ref="E16:E18"/>
    <mergeCell ref="F16:K16"/>
    <mergeCell ref="L16:P16"/>
    <mergeCell ref="C7:P7"/>
    <mergeCell ref="A2:P2"/>
    <mergeCell ref="A58:K58"/>
    <mergeCell ref="B61:C61"/>
    <mergeCell ref="A4:P4"/>
    <mergeCell ref="C8:P8"/>
    <mergeCell ref="L17:L18"/>
    <mergeCell ref="M17:M18"/>
    <mergeCell ref="N17:N18"/>
    <mergeCell ref="O17:O18"/>
    <mergeCell ref="P17:P18"/>
    <mergeCell ref="F17:F18"/>
    <mergeCell ref="G17:G18"/>
    <mergeCell ref="H17:H18"/>
    <mergeCell ref="I17:I18"/>
    <mergeCell ref="J17:J18"/>
    <mergeCell ref="K17:K18"/>
    <mergeCell ref="A6:B6"/>
    <mergeCell ref="C10:P10"/>
    <mergeCell ref="C9:P9"/>
    <mergeCell ref="C6:P6"/>
    <mergeCell ref="A14:B14"/>
    <mergeCell ref="J14:N14"/>
    <mergeCell ref="A11:B11"/>
    <mergeCell ref="A10:B10"/>
    <mergeCell ref="A9:B9"/>
    <mergeCell ref="A8:B8"/>
    <mergeCell ref="A7:B7"/>
  </mergeCells>
  <conditionalFormatting sqref="P22:P29">
    <cfRule type="expression" dxfId="3" priority="4">
      <formula>IF($P22&lt;0.06,IF($E22&lt;&gt;"",TRUE,FALSE),FALSE)</formula>
    </cfRule>
  </conditionalFormatting>
  <conditionalFormatting sqref="P31:P38">
    <cfRule type="expression" dxfId="2" priority="3">
      <formula>IF($P31&lt;0.06,IF($E31&lt;&gt;"",TRUE,FALSE),FALSE)</formula>
    </cfRule>
  </conditionalFormatting>
  <conditionalFormatting sqref="P40:P47">
    <cfRule type="expression" dxfId="1" priority="2">
      <formula>IF($P40&lt;0.06,IF($E40&lt;&gt;"",TRUE,FALSE),FALSE)</formula>
    </cfRule>
  </conditionalFormatting>
  <conditionalFormatting sqref="P49:P56">
    <cfRule type="expression" dxfId="0" priority="1">
      <formula>IF($P49&lt;0.06,IF($E49&lt;&gt;"",TRUE,FALSE),FALSE)</formula>
    </cfRule>
  </conditionalFormatting>
  <pageMargins left="0.25" right="0.25" top="0.75" bottom="0.75" header="0.3" footer="0.3"/>
  <pageSetup paperSize="9" scale="77" fitToHeight="0" orientation="landscape" r:id="rId1"/>
  <headerFooter>
    <oddFooter>&amp;L&amp;A
&amp;RLapa &amp;P no &amp;N lapas</oddFooter>
    <firstHeader>&amp;L&amp;"-,Italic"Uzņēmējs: SIA "Ošukalns celtniecība"
Reģistrācijas numurs: 45403012642
Adrese: Brīvības iela 2C, Jēkabpils, LV-5201
&amp;C&amp;"-,Italic"Tālrunis: 65237728, 28309059
LV95HABA0551005808510
kods:HABALV22&amp;R&amp;G</firstHeader>
    <firstFooter>&amp;L&amp;A
&amp;RLapa &amp;P no &amp;N lapas</firstFooter>
  </headerFooter>
  <rowBreaks count="1" manualBreakCount="1">
    <brk id="2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2</vt:i4>
      </vt:variant>
    </vt:vector>
  </HeadingPairs>
  <TitlesOfParts>
    <vt:vector size="5" baseType="lpstr">
      <vt:lpstr>Koptame</vt:lpstr>
      <vt:lpstr>Kopsavilkums</vt:lpstr>
      <vt:lpstr>LT1</vt:lpstr>
      <vt:lpstr>'LT1'!Drukas_apgabals</vt:lpstr>
      <vt:lpstr>'LT1'!Drukāt_virsrakstus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2021-08-30T12:39:10Z</dcterms:modified>
</cp:coreProperties>
</file>